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ravail\CAF 44 réaménag siège\PRO - DCE\Rendu\Corrections apportées - Rendu du 31.10.25\"/>
    </mc:Choice>
  </mc:AlternateContent>
  <xr:revisionPtr revIDLastSave="0" documentId="13_ncr:1_{268E7B77-8BC9-4733-817B-03CD9CD43E6A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F54" i="6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219" i="2"/>
  <c r="G215" i="2"/>
  <c r="G213" i="2"/>
  <c r="G208" i="2"/>
  <c r="G207" i="2"/>
  <c r="G209" i="2" s="1"/>
  <c r="K199" i="2"/>
  <c r="K194" i="2"/>
  <c r="K185" i="2"/>
  <c r="K182" i="2"/>
  <c r="K174" i="2"/>
  <c r="K171" i="2"/>
  <c r="K164" i="2"/>
  <c r="K161" i="2"/>
  <c r="G216" i="2" s="1"/>
  <c r="K141" i="2"/>
  <c r="K134" i="2"/>
  <c r="K132" i="2"/>
  <c r="K130" i="2"/>
  <c r="K128" i="2"/>
  <c r="K126" i="2"/>
  <c r="K124" i="2"/>
  <c r="K122" i="2"/>
  <c r="K120" i="2"/>
  <c r="K118" i="2"/>
  <c r="K116" i="2"/>
  <c r="K114" i="2"/>
  <c r="K112" i="2"/>
  <c r="K110" i="2"/>
  <c r="K108" i="2"/>
  <c r="K106" i="2"/>
  <c r="K104" i="2"/>
  <c r="K98" i="2"/>
  <c r="K95" i="2"/>
  <c r="K86" i="2"/>
  <c r="K79" i="2"/>
  <c r="K76" i="2"/>
  <c r="K73" i="2"/>
  <c r="K70" i="2"/>
  <c r="K67" i="2"/>
  <c r="K61" i="2"/>
  <c r="K58" i="2"/>
  <c r="K55" i="2"/>
  <c r="K52" i="2"/>
  <c r="K49" i="2"/>
  <c r="K46" i="2"/>
  <c r="K43" i="2"/>
  <c r="K35" i="2"/>
  <c r="K32" i="2"/>
  <c r="K29" i="2"/>
  <c r="K21" i="2"/>
  <c r="G214" i="2" s="1"/>
  <c r="G85" i="1"/>
  <c r="G83" i="1"/>
  <c r="G81" i="1"/>
  <c r="G79" i="1"/>
  <c r="E71" i="1"/>
  <c r="E66" i="1"/>
  <c r="E62" i="1"/>
  <c r="E11" i="1"/>
  <c r="G149" i="2" l="1"/>
  <c r="G220" i="2"/>
  <c r="G221" i="2" s="1"/>
  <c r="AA1" i="3" s="1"/>
  <c r="G150" i="2"/>
  <c r="AA3" i="3" l="1"/>
  <c r="AA37" i="3"/>
  <c r="AA4" i="3"/>
  <c r="AA33" i="3"/>
  <c r="G151" i="2"/>
  <c r="AA15" i="3" l="1"/>
  <c r="AA16" i="3"/>
  <c r="AA9" i="3"/>
  <c r="AA32" i="3"/>
  <c r="AA17" i="3"/>
  <c r="AA5" i="3"/>
  <c r="AA27" i="3"/>
  <c r="AA12" i="3"/>
  <c r="AA13" i="3" s="1"/>
  <c r="AA42" i="3"/>
  <c r="AA73" i="3" l="1"/>
  <c r="AA18" i="3"/>
  <c r="AA20" i="3" s="1"/>
  <c r="AA10" i="3"/>
  <c r="AA19" i="3"/>
  <c r="AA24" i="3"/>
  <c r="AA23" i="3"/>
  <c r="AA6" i="3"/>
  <c r="AA47" i="3"/>
  <c r="AA86" i="3"/>
  <c r="AA81" i="3" s="1"/>
  <c r="AA74" i="3" s="1"/>
  <c r="AA66" i="3" s="1"/>
  <c r="AA58" i="3" s="1"/>
  <c r="AA48" i="3" s="1"/>
  <c r="AA7" i="3"/>
  <c r="AA75" i="3"/>
  <c r="AA67" i="3" s="1"/>
  <c r="AA59" i="3" s="1"/>
  <c r="AA49" i="3" s="1"/>
  <c r="AA31" i="3" s="1"/>
  <c r="AA90" i="3"/>
  <c r="AA30" i="3" s="1"/>
  <c r="AA94" i="3"/>
  <c r="AA82" i="3"/>
  <c r="AA14" i="3"/>
  <c r="AA65" i="3" s="1"/>
  <c r="AA46" i="3"/>
  <c r="AA28" i="3"/>
  <c r="AA29" i="3"/>
  <c r="AA11" i="3" l="1"/>
  <c r="AA21" i="3"/>
  <c r="AA38" i="3"/>
  <c r="AA41" i="3"/>
  <c r="AA51" i="3"/>
  <c r="AA61" i="3"/>
  <c r="AA53" i="3"/>
  <c r="AA36" i="3" s="1"/>
  <c r="AA85" i="3"/>
  <c r="AA80" i="3" s="1"/>
  <c r="AA72" i="3" s="1"/>
  <c r="AA64" i="3" s="1"/>
  <c r="AA56" i="3" s="1"/>
  <c r="AA44" i="3" s="1"/>
  <c r="AA57" i="3"/>
  <c r="AA45" i="3"/>
  <c r="AA26" i="3"/>
  <c r="AA43" i="3"/>
  <c r="AA95" i="3"/>
  <c r="AA91" i="3" s="1"/>
  <c r="AA69" i="3"/>
  <c r="AA77" i="3"/>
  <c r="AA50" i="3"/>
  <c r="AA34" i="3"/>
  <c r="AA93" i="3"/>
  <c r="AA89" i="3" s="1"/>
  <c r="AA25" i="3" s="1"/>
  <c r="AA87" i="3" l="1"/>
  <c r="AA83" i="3" s="1"/>
  <c r="AA76" i="3" s="1"/>
  <c r="AA68" i="3" s="1"/>
  <c r="AA60" i="3" s="1"/>
  <c r="AA52" i="3" s="1"/>
  <c r="AA35" i="3"/>
  <c r="AA39" i="3"/>
  <c r="AA96" i="3"/>
  <c r="AA92" i="3"/>
  <c r="AA22" i="3"/>
  <c r="AA79" i="3" s="1"/>
  <c r="AA88" i="3"/>
  <c r="AA84" i="3" s="1"/>
  <c r="AA78" i="3" s="1"/>
  <c r="AA70" i="3" s="1"/>
  <c r="AA62" i="3" s="1"/>
  <c r="AA54" i="3" s="1"/>
  <c r="AA71" i="3" l="1"/>
  <c r="AA63" i="3" s="1"/>
  <c r="AA55" i="3" s="1"/>
  <c r="AA40" i="3" s="1"/>
  <c r="AA98" i="3" s="1"/>
  <c r="AA2" i="3" s="1"/>
  <c r="D22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21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29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32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35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43" authorId="0" shapeId="0" xr:uid="{00000000-0006-0000-0100-00000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46" authorId="0" shapeId="0" xr:uid="{00000000-0006-0000-0100-00000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49" authorId="0" shapeId="0" xr:uid="{00000000-0006-0000-0100-00000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52" authorId="0" shapeId="0" xr:uid="{00000000-0006-0000-0100-00000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55" authorId="0" shapeId="0" xr:uid="{00000000-0006-0000-0100-00000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58" authorId="0" shapeId="0" xr:uid="{00000000-0006-0000-0100-00000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61" authorId="0" shapeId="0" xr:uid="{00000000-0006-0000-0100-00000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67" authorId="0" shapeId="0" xr:uid="{00000000-0006-0000-0100-00000C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0" authorId="0" shapeId="0" xr:uid="{00000000-0006-0000-0100-00000D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3" authorId="0" shapeId="0" xr:uid="{00000000-0006-0000-0100-00000E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6" authorId="0" shapeId="0" xr:uid="{00000000-0006-0000-0100-00000F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9" authorId="0" shapeId="0" xr:uid="{00000000-0006-0000-0100-000010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6" authorId="0" shapeId="0" xr:uid="{00000000-0006-0000-0100-00001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95" authorId="0" shapeId="0" xr:uid="{00000000-0006-0000-0100-00001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98" authorId="0" shapeId="0" xr:uid="{00000000-0006-0000-0100-00001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4" authorId="0" shapeId="0" xr:uid="{00000000-0006-0000-0100-00001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6" authorId="0" shapeId="0" xr:uid="{00000000-0006-0000-0100-00001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8" authorId="0" shapeId="0" xr:uid="{00000000-0006-0000-0100-00001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0" authorId="0" shapeId="0" xr:uid="{00000000-0006-0000-0100-00001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2" authorId="0" shapeId="0" xr:uid="{00000000-0006-0000-0100-00001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4" authorId="0" shapeId="0" xr:uid="{00000000-0006-0000-0100-00001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6" authorId="0" shapeId="0" xr:uid="{00000000-0006-0000-0100-00001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8" authorId="0" shapeId="0" xr:uid="{00000000-0006-0000-0100-00001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20" authorId="0" shapeId="0" xr:uid="{00000000-0006-0000-0100-00001C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22" authorId="0" shapeId="0" xr:uid="{00000000-0006-0000-0100-00001D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24" authorId="0" shapeId="0" xr:uid="{00000000-0006-0000-0100-00001E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26" authorId="0" shapeId="0" xr:uid="{00000000-0006-0000-0100-00001F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28" authorId="0" shapeId="0" xr:uid="{00000000-0006-0000-0100-000020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30" authorId="0" shapeId="0" xr:uid="{00000000-0006-0000-0100-00002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32" authorId="0" shapeId="0" xr:uid="{00000000-0006-0000-0100-00002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34" authorId="0" shapeId="0" xr:uid="{00000000-0006-0000-0100-00002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41" authorId="0" shapeId="0" xr:uid="{00000000-0006-0000-0100-00002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61" authorId="0" shapeId="0" xr:uid="{00000000-0006-0000-0100-00002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64" authorId="0" shapeId="0" xr:uid="{00000000-0006-0000-0100-00002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71" authorId="0" shapeId="0" xr:uid="{00000000-0006-0000-0100-00002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74" authorId="0" shapeId="0" xr:uid="{00000000-0006-0000-0100-00002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82" authorId="0" shapeId="0" xr:uid="{00000000-0006-0000-0100-00002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85" authorId="0" shapeId="0" xr:uid="{00000000-0006-0000-0100-00002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94" authorId="0" shapeId="0" xr:uid="{00000000-0006-0000-0100-00002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99" authorId="0" shapeId="0" xr:uid="{00000000-0006-0000-0100-00002C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<sst xmlns="http://schemas.openxmlformats.org/spreadsheetml/2006/main" count="485" uniqueCount="309">
  <si>
    <t>Dossier</t>
  </si>
  <si>
    <t>Date</t>
  </si>
  <si>
    <t>Phase</t>
  </si>
  <si>
    <t>Indice</t>
  </si>
  <si>
    <t>MAITRE D'OUVRAGE
CAISSE D'ALLOCATIONS FAMILIALES DE LOIRE ATLANTIQUE
22 rue de Malville
44937 NANTES CEDEX 9</t>
  </si>
  <si>
    <t>ACOUSTICIEN : 
    DB ACOUSTIC
    20 rue de la Chevalerie
    49800 TRELAZE</t>
  </si>
  <si>
    <t>ECONOMISTE DE LA CONSTRUCTION : 
    CISA
    24 rue des champs de la ville
    Corné 49630 Loire-Authion</t>
  </si>
  <si>
    <t>BE STRUCTURE : 
    EVEN
    5 rue des Petites Maulévries
    BP 50714 - 49007 ANGERS CEDEX 01</t>
  </si>
  <si>
    <t>BE FLUIDES : 
    I2D CONSEIL
    14 rue Joseph Fourier
    49070 BEAUCOUZE</t>
  </si>
  <si>
    <t>ARCHITECTE : 
    BEE ARCHITECTURE
    10 place des Perrochères
    49120 CHEMILLE EN ANJOU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</si>
  <si>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</si>
  <si>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</si>
  <si>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</si>
  <si>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</si>
  <si>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</si>
  <si>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</si>
  <si>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</si>
  <si>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</si>
  <si>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</si>
  <si>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</si>
  <si>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</si>
  <si>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</si>
  <si>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</si>
  <si>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</si>
  <si>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</si>
  <si>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</si>
  <si>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</si>
  <si>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</si>
  <si>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</si>
  <si>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</si>
  <si>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</si>
  <si>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</si>
  <si>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</si>
  <si>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</si>
  <si>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</si>
  <si>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</si>
  <si>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</si>
  <si>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</si>
  <si>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</si>
  <si>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</si>
  <si>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</si>
  <si>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</si>
  <si>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n°5</t>
  </si>
  <si>
    <t>PEINTURE - SOLS SOUPLES</t>
  </si>
  <si>
    <t>3.&amp;</t>
  </si>
  <si>
    <t>5.3</t>
  </si>
  <si>
    <t>DESCRIPTION DES OUVRAGES DE PEINTURE</t>
  </si>
  <si>
    <t>5.3.1</t>
  </si>
  <si>
    <t>NIVEAUX DE FINITIONS :</t>
  </si>
  <si>
    <t>6.T</t>
  </si>
  <si>
    <t>6.U.IMAGE</t>
  </si>
  <si>
    <t>6.&amp;</t>
  </si>
  <si>
    <t>5.3.2</t>
  </si>
  <si>
    <t>APPROVISIONNEMENTS - EVACUATIONS</t>
  </si>
  <si>
    <t>5.3.3</t>
  </si>
  <si>
    <t xml:space="preserve">PEINTURES SUR OUVRAGES INTERIEURES </t>
  </si>
  <si>
    <t>5.3.3.1</t>
  </si>
  <si>
    <t>PEINTURE SATINEE SUR OUVRAGE METAL ET PVC</t>
  </si>
  <si>
    <t>5.3.3.1.1</t>
  </si>
  <si>
    <t>Définition</t>
  </si>
  <si>
    <t>5.3.3.1.1.1</t>
  </si>
  <si>
    <t>peinture sur métal et PVC</t>
  </si>
  <si>
    <t>Unité</t>
  </si>
  <si>
    <t>9.L</t>
  </si>
  <si>
    <t xml:space="preserve">Localisation : 
Concerne toutes les faces des tuyauteries cuivre, PVC, au droit de la salle de pause sur la phase N°3 du R+2
</t>
  </si>
  <si>
    <t>9.&amp;</t>
  </si>
  <si>
    <t>5.&amp;</t>
  </si>
  <si>
    <t>5.3.3.2</t>
  </si>
  <si>
    <t>PEINTURE SUR BOIS</t>
  </si>
  <si>
    <t>5.3.3.2.1</t>
  </si>
  <si>
    <t>Peinture sur ouvrage bois</t>
  </si>
  <si>
    <t>5.3.3.2.1.1</t>
  </si>
  <si>
    <t>Peinture sur bois sur supports neufs R+2</t>
  </si>
  <si>
    <r>
      <rPr>
        <i/>
        <sz val="8"/>
        <color rgb="FF000000"/>
        <rFont val="Arial"/>
        <family val="2"/>
      </rPr>
      <t xml:space="preserve">Localisation : </t>
    </r>
    <r>
      <rPr>
        <i/>
        <sz val="8"/>
        <color rgb="FF000000"/>
        <rFont val="Arial"/>
        <family val="2"/>
      </rPr>
      <t xml:space="preserve">
</t>
    </r>
    <r>
      <rPr>
        <i/>
        <u/>
        <sz val="8"/>
        <color rgb="FF000000"/>
        <rFont val="Arial"/>
        <family val="2"/>
      </rPr>
      <t>R+2 phase N°3</t>
    </r>
    <r>
      <rPr>
        <i/>
        <sz val="8"/>
        <color rgb="FF000000"/>
        <rFont val="Arial"/>
        <family val="2"/>
      </rPr>
      <t xml:space="preserve">
A prévoir suivant plan pour l'ensemble des éléments bois au lot menuiserie intérieur. (Voir le lot menuiserie)
	Cadre et trappe de visites.
	Couvre-joint
	Plinthes...
</t>
    </r>
  </si>
  <si>
    <t>5.3.3.2.1.2</t>
  </si>
  <si>
    <t>Peinture sur bois sur supports neufs R+3</t>
  </si>
  <si>
    <r>
      <rPr>
        <i/>
        <sz val="8"/>
        <color rgb="FF000000"/>
        <rFont val="Arial"/>
        <family val="2"/>
      </rPr>
      <t xml:space="preserve">Localisation : </t>
    </r>
    <r>
      <rPr>
        <i/>
        <sz val="8"/>
        <color rgb="FF000000"/>
        <rFont val="Arial"/>
        <family val="2"/>
      </rPr>
      <t xml:space="preserve">
</t>
    </r>
    <r>
      <rPr>
        <i/>
        <u/>
        <sz val="8"/>
        <color rgb="FF000000"/>
        <rFont val="Arial"/>
        <family val="2"/>
      </rPr>
      <t>R+3 phase N°4:</t>
    </r>
    <r>
      <rPr>
        <i/>
        <sz val="8"/>
        <color rgb="FF000000"/>
        <rFont val="Arial"/>
        <family val="2"/>
      </rPr>
      <t xml:space="preserve">
A prévoir suivant plan pour l'ensemble des éléments bois au lot menuiserie intérieur. (Voir le lot menuiserie)
	Cadre et trappe de visites.
	Couvre-joint
	Plinthes...
</t>
    </r>
  </si>
  <si>
    <t>5.3.3.2.1.3</t>
  </si>
  <si>
    <t>Peinture sur bois sur supports existants R+3</t>
  </si>
  <si>
    <r>
      <rPr>
        <i/>
        <sz val="8"/>
        <color rgb="FF000000"/>
        <rFont val="Arial"/>
        <family val="2"/>
      </rPr>
      <t xml:space="preserve">Localisation : </t>
    </r>
    <r>
      <rPr>
        <i/>
        <sz val="8"/>
        <color rgb="FF000000"/>
        <rFont val="Arial"/>
        <family val="2"/>
      </rPr>
      <t xml:space="preserve">
</t>
    </r>
    <r>
      <rPr>
        <i/>
        <u/>
        <sz val="8"/>
        <color rgb="FF000000"/>
        <rFont val="Arial"/>
        <family val="2"/>
      </rPr>
      <t>R+3 Phase N°4</t>
    </r>
    <r>
      <rPr>
        <i/>
        <sz val="8"/>
        <color rgb="FF000000"/>
        <rFont val="Arial"/>
        <family val="2"/>
      </rPr>
      <t xml:space="preserve">
	Huisseries des blocs porte existantes conservées sur les salles de réunions de 16 pers
</t>
    </r>
  </si>
  <si>
    <t>5.3.3.3</t>
  </si>
  <si>
    <t xml:space="preserve">PEINTURE SATINEE SUR SUPPORT </t>
  </si>
  <si>
    <t>5.3.3.3.1</t>
  </si>
  <si>
    <t>Préparation du support</t>
  </si>
  <si>
    <t>5.3.3.3.1.1</t>
  </si>
  <si>
    <t>Préparation sur support existant R+2</t>
  </si>
  <si>
    <r>
      <rPr>
        <i/>
        <sz val="8"/>
        <color rgb="FF000000"/>
        <rFont val="Arial"/>
        <family val="2"/>
      </rPr>
      <t xml:space="preserve">Localisation : </t>
    </r>
    <r>
      <rPr>
        <i/>
        <sz val="8"/>
        <color rgb="FF000000"/>
        <rFont val="Arial"/>
        <family val="2"/>
      </rPr>
      <t xml:space="preserve">
A prévoir suivant plan pour l'ensemble des cloisons, doublages existants au droit du </t>
    </r>
    <r>
      <rPr>
        <i/>
        <u/>
        <sz val="8"/>
        <color rgb="FF000000"/>
        <rFont val="Arial"/>
        <family val="2"/>
      </rPr>
      <t>R+2, Phase N°3</t>
    </r>
    <r>
      <rPr>
        <i/>
        <sz val="8"/>
        <color rgb="FF000000"/>
        <rFont val="Arial"/>
        <family val="2"/>
      </rPr>
      <t xml:space="preserve">:
	SALLE DE REUNION N°3 de 8 PERS
	2 BULLES N°4 et N°5 de 2/4 PERS
	SALLE DE REUNION de 18 PERS
	BULLE N°2 de 6/8 PERS
	SALLE DE PAUSE 15/16 PERS 
	BULLE N°1 de 4/6 PERS
</t>
    </r>
  </si>
  <si>
    <t>5.3.3.3.1.2</t>
  </si>
  <si>
    <t>Préparation sur support existant R+3</t>
  </si>
  <si>
    <r>
      <rPr>
        <i/>
        <sz val="8"/>
        <color rgb="FF000000"/>
        <rFont val="Arial"/>
        <family val="2"/>
      </rPr>
      <t xml:space="preserve">Localisation : </t>
    </r>
    <r>
      <rPr>
        <i/>
        <sz val="8"/>
        <color rgb="FF000000"/>
        <rFont val="Arial"/>
        <family val="2"/>
      </rPr>
      <t xml:space="preserve">
A prévoir suivant plan pour l'ensemble des cloisons, doublages existants au droit du </t>
    </r>
    <r>
      <rPr>
        <i/>
        <u/>
        <sz val="8"/>
        <color rgb="FF000000"/>
        <rFont val="Arial"/>
        <family val="2"/>
      </rPr>
      <t>R+3, phase N°4</t>
    </r>
    <r>
      <rPr>
        <i/>
        <sz val="8"/>
        <color rgb="FF000000"/>
        <rFont val="Arial"/>
        <family val="2"/>
      </rPr>
      <t xml:space="preserve">
	SALLE DE REUNION 14 personnes
	2 BULLES N°6 et N°7 de 2/4 personnes
	3 SALLES DE REUNION de 16 personnes
	BULLE N°8 de 6/8 personnes
</t>
    </r>
  </si>
  <si>
    <t>5.3.3.3.1.3</t>
  </si>
  <si>
    <t>Préparation sur support Neuf RdC</t>
  </si>
  <si>
    <t xml:space="preserve">Localisation : 
A prévoir suivant plan pour l'ensemble des soffites réalisées pour les faux-plafonds au droit du Rdc:
	CIRCULATIONS DEGAGEMENTS
</t>
  </si>
  <si>
    <t>5.3.3.3.1.4</t>
  </si>
  <si>
    <t>Préparation sur support Neuf R+1</t>
  </si>
  <si>
    <t xml:space="preserve">Localisation : 
A prévoir suivant plan pour l'ensemble des soffites réalisées pour les faux-plafonds au droit du R+1:
	CIRCULATIONS DEGAGEMENTS
Au droit de l'encoffrement placo réalisé sur la salle de formation (12.60) 
</t>
  </si>
  <si>
    <t>5.3.3.3.1.5</t>
  </si>
  <si>
    <t>Préparation sur support Neuf R+2</t>
  </si>
  <si>
    <t xml:space="preserve">Localisation : 
A prévoir suivant plan pour l'ensemble des cloisons, doublages, neufs au droit du R+2, Phase N°3:
	SALLE DE REUNION N°3 de 8 PERS
	2 BULLES N°4 et N°5 de 2/4 PERS
	SALLE DE REUNIONS de 18 PERS
	BULLE N°2 de 6/8 PERS
	SALLE DE PAUSE 15/16 PERS
	BULLE N°1 de 4/6 PERS
</t>
  </si>
  <si>
    <t>5.3.3.3.1.6</t>
  </si>
  <si>
    <t>Préparation sur support Neuf R+3</t>
  </si>
  <si>
    <t xml:space="preserve">Localisation : 
A prévoir suivant plan pour l'ensemble des cloisons,  doublages, neufs au droit du R+3, phase N°4
	SALLE DE REUNION de 14 personnes
	2 BULLES N°6 et N°7 de 2/4 personnes
	3 SALLES DE REUNION de 16 personnes
	BULLE N°8 de 6/8 personnes
</t>
  </si>
  <si>
    <t>5.3.3.3.1.7</t>
  </si>
  <si>
    <t>Préparation sur support Neuf R+4</t>
  </si>
  <si>
    <t xml:space="preserve">Localisation : 
A prévoir suivant plan pour l'ensemble des soffites réalisées pour les faux-plafonds au droit du R+4:
	CIRCULATIONS DEGAGEMENTS
</t>
  </si>
  <si>
    <t>5.3.3.3.2</t>
  </si>
  <si>
    <t>Peinture acrylique satinée sur murs</t>
  </si>
  <si>
    <t>5.3.3.3.2.1</t>
  </si>
  <si>
    <t>Peinture parois verticales RdC</t>
  </si>
  <si>
    <t xml:space="preserve">Localisation : 
A prévoir suivant plan pour l'ensemble des soffites réalisées pour les faux-plafonds au droit du RdC:
	CIRCULATIONS DEGAGEMENTS
</t>
  </si>
  <si>
    <t>5.3.3.3.2.2</t>
  </si>
  <si>
    <t>Peinture parois verticales R+1</t>
  </si>
  <si>
    <t xml:space="preserve">Localisation : 
A prévoir suivant plan pour l'ensemble des soffites réalisées pour les faux-plafonds au droit du R+1:
	CIRCULATIONS DEGAGEMENTS
</t>
  </si>
  <si>
    <t>5.3.3.3.2.3</t>
  </si>
  <si>
    <t>Peinture parois verticales R+2</t>
  </si>
  <si>
    <t xml:space="preserve">Localisation : 
A prévoir suivant plan pour l'ensemble des cloisons de doublage existants au droit du R+2, Phase N°3:
	SALLE DE REUNION N°3 de 8 PERS
	2 BULLES N°4 et N°5 de 2/4 PERS
	SALLE DE REUNIONS de 18 PERS
	BULLE N°2 de 6/8 PERS
	SALLE DE PAUSE 15/16 PERS 
	BULLE N°1 de 4/6 PERS
</t>
  </si>
  <si>
    <t>5.3.3.3.2.4</t>
  </si>
  <si>
    <t>Peinture parois verticales R+3</t>
  </si>
  <si>
    <t xml:space="preserve">Localisation : 
A prévoir suivant plan pour l'ensemble des cloisons de doublage existants au droit du R+3, phase N°4
	SALLE DE REUNION de 14 personnes
	2 BULLES N°6 et N°7 de 2/4 personnes
	3 SALLES DE REUNION de 16 personnes
	BULLE N°8 de 6/8 personnes
</t>
  </si>
  <si>
    <t>5.3.3.3.2.5</t>
  </si>
  <si>
    <t>Peinture parois verticales R+4</t>
  </si>
  <si>
    <t>5.3.3.3.3</t>
  </si>
  <si>
    <t>Décoration</t>
  </si>
  <si>
    <t>5.3.3.3.3.1</t>
  </si>
  <si>
    <t>PAPIER PEINT</t>
  </si>
  <si>
    <t>8.T</t>
  </si>
  <si>
    <t>5.3.3.3.3.1.1</t>
  </si>
  <si>
    <t xml:space="preserve">Papier peint R+2 </t>
  </si>
  <si>
    <r>
      <rPr>
        <i/>
        <sz val="8"/>
        <color rgb="FF000000"/>
        <rFont val="Arial"/>
        <family val="2"/>
      </rPr>
      <t xml:space="preserve">Localisation : </t>
    </r>
    <r>
      <rPr>
        <i/>
        <sz val="8"/>
        <color rgb="FF000000"/>
        <rFont val="Arial"/>
        <family val="2"/>
      </rPr>
      <t xml:space="preserve">
</t>
    </r>
    <r>
      <rPr>
        <i/>
        <u/>
        <sz val="8"/>
        <color rgb="FF000000"/>
        <rFont val="Arial"/>
        <family val="2"/>
      </rPr>
      <t>R+2 phase 3</t>
    </r>
    <r>
      <rPr>
        <i/>
        <sz val="8"/>
        <color rgb="FF000000"/>
        <rFont val="Arial"/>
        <family val="2"/>
      </rPr>
      <t xml:space="preserve">
A prévoir ,
- Sur la salle de pause, papier peint - Rebel walls Grow green
</t>
    </r>
  </si>
  <si>
    <t>8.&amp;</t>
  </si>
  <si>
    <t>5.3.3.4</t>
  </si>
  <si>
    <t>DIVERS</t>
  </si>
  <si>
    <t>5.3.3.4.1</t>
  </si>
  <si>
    <t>VITROPHANIE</t>
  </si>
  <si>
    <t>5.3.3.4.1.1</t>
  </si>
  <si>
    <t>Vitrophanie R+2</t>
  </si>
  <si>
    <r>
      <rPr>
        <i/>
        <sz val="8"/>
        <color rgb="FF000000"/>
        <rFont val="Arial"/>
        <family val="2"/>
      </rPr>
      <t xml:space="preserve">Localisation : </t>
    </r>
    <r>
      <rPr>
        <i/>
        <sz val="8"/>
        <color rgb="FF000000"/>
        <rFont val="Arial"/>
        <family val="2"/>
      </rPr>
      <t xml:space="preserve">
</t>
    </r>
    <r>
      <rPr>
        <i/>
        <u/>
        <sz val="8"/>
        <color rgb="FF000000"/>
        <rFont val="Arial"/>
        <family val="2"/>
      </rPr>
      <t>R+2, Phase N°3</t>
    </r>
    <r>
      <rPr>
        <i/>
        <sz val="8"/>
        <color rgb="FF000000"/>
        <rFont val="Arial"/>
        <family val="2"/>
      </rPr>
      <t xml:space="preserve">
A prévoir suivant plan pour l'ensemble des vitrages donnant sur la circulation :
	SALLE DE REUNION N°3 de 8 PERS
	2 BULLES N°4 et N°5 de 2/4 PERS
	SALLE DE REUNION de 18 PERS
	BULLE N°2 de 6/8 PERS
	BULLE N°1 de 4/6 PERS
</t>
    </r>
  </si>
  <si>
    <t>5.3.3.4.1.2</t>
  </si>
  <si>
    <t>Vitrophanie R+3</t>
  </si>
  <si>
    <r>
      <rPr>
        <i/>
        <sz val="8"/>
        <color rgb="FF000000"/>
        <rFont val="Arial"/>
        <family val="2"/>
      </rPr>
      <t xml:space="preserve">Localisation : </t>
    </r>
    <r>
      <rPr>
        <i/>
        <sz val="8"/>
        <color rgb="FF000000"/>
        <rFont val="Arial"/>
        <family val="2"/>
      </rPr>
      <t xml:space="preserve">
</t>
    </r>
    <r>
      <rPr>
        <i/>
        <u/>
        <sz val="8"/>
        <color rgb="FF000000"/>
        <rFont val="Arial"/>
        <family val="2"/>
      </rPr>
      <t>R+3, phase N°4</t>
    </r>
    <r>
      <rPr>
        <i/>
        <sz val="8"/>
        <color rgb="FF000000"/>
        <rFont val="Arial"/>
        <family val="2"/>
      </rPr>
      <t xml:space="preserve">
A prévoir suivant plan pour l'ensemble des vitrages donnant sur la circulation : 
	SALLE DE REUNION de 14 personnes
	2 BULLES N°6 et N°7 de 2/4 personnes
	3 SALLES DE REUNION de 16 personnes
	BULLE N°8 de 6/8 personnes
</t>
    </r>
  </si>
  <si>
    <t>5.3.3.4.2</t>
  </si>
  <si>
    <t>NETTOYAGE DE FINITION</t>
  </si>
  <si>
    <t>5.3.3.4.2.1</t>
  </si>
  <si>
    <t>W UBA001</t>
  </si>
  <si>
    <t>Nettoyage de livraison REZ DE CHAUSSÉE phase 1</t>
  </si>
  <si>
    <t>5.3.3.4.2.2</t>
  </si>
  <si>
    <t>Nettoyage de livraison REZ DE CHAUSSÉE phase 2</t>
  </si>
  <si>
    <t>5.3.3.4.2.3</t>
  </si>
  <si>
    <t>Nettoyage de livraison R+1 phase 1</t>
  </si>
  <si>
    <t>5.3.3.4.2.4</t>
  </si>
  <si>
    <t>Nettoyage de livraison R+1 phase 2</t>
  </si>
  <si>
    <t>5.3.3.4.2.5</t>
  </si>
  <si>
    <t>Nettoyage de livraison R+1 phase 3</t>
  </si>
  <si>
    <t>5.3.3.4.2.6</t>
  </si>
  <si>
    <t>Nettoyage de livraison R+2 phase 1</t>
  </si>
  <si>
    <t>5.3.3.4.2.7</t>
  </si>
  <si>
    <t>Nettoyage de livraison R+2 phase 2</t>
  </si>
  <si>
    <t>5.3.3.4.2.8</t>
  </si>
  <si>
    <t>Nettoyage de livraison R+2 phase 3</t>
  </si>
  <si>
    <t>5.3.3.4.2.9</t>
  </si>
  <si>
    <t>Nettoyage de livraison R+3 phase 1</t>
  </si>
  <si>
    <t>5.3.3.4.2.10</t>
  </si>
  <si>
    <t>Nettoyage de livraison R+3 phase 2</t>
  </si>
  <si>
    <t>5.3.3.4.2.11</t>
  </si>
  <si>
    <t>Nettoyage de livraison R+3 phase 3</t>
  </si>
  <si>
    <t>5.3.3.4.2.12</t>
  </si>
  <si>
    <t>Nettoyage de livraison R+3 phase 4</t>
  </si>
  <si>
    <t>5.3.3.4.2.13</t>
  </si>
  <si>
    <t>Nettoyage de livraison R+4 phase 1</t>
  </si>
  <si>
    <t>5.3.3.4.2.14</t>
  </si>
  <si>
    <t>Nettoyage de livraison R+4 phase 2</t>
  </si>
  <si>
    <t>5.3.3.4.2.15</t>
  </si>
  <si>
    <t>Nettoyage de livraison R+4 phase 3</t>
  </si>
  <si>
    <t>5.3.3.4.2.16</t>
  </si>
  <si>
    <t>Nettoyage de livraison R+4 phase 4</t>
  </si>
  <si>
    <t>5.3.3.5</t>
  </si>
  <si>
    <t>23.21.4</t>
  </si>
  <si>
    <t>D.O.E</t>
  </si>
  <si>
    <t>5.3.3.5.1</t>
  </si>
  <si>
    <t>DOE</t>
  </si>
  <si>
    <t>5.3.3.5.1.1</t>
  </si>
  <si>
    <t>W UDA003</t>
  </si>
  <si>
    <t>4.&amp;</t>
  </si>
  <si>
    <t>Total H.T. :</t>
  </si>
  <si>
    <t>Total T.V.A. (20%) :</t>
  </si>
  <si>
    <t>Total T.T.C. :</t>
  </si>
  <si>
    <t>5.4</t>
  </si>
  <si>
    <t>SOLS SOUPLES</t>
  </si>
  <si>
    <t>5.4.2</t>
  </si>
  <si>
    <t>DESCRIPTION DES OUVRAGES</t>
  </si>
  <si>
    <t>5.4.2.1</t>
  </si>
  <si>
    <t>PREPARATION DES SUPPORTS</t>
  </si>
  <si>
    <t>5.T</t>
  </si>
  <si>
    <t>5.4.2.2</t>
  </si>
  <si>
    <t>RAGREAGE</t>
  </si>
  <si>
    <t>5.4.2.2.1</t>
  </si>
  <si>
    <t>Ragréage R+2</t>
  </si>
  <si>
    <t xml:space="preserve">Localisation : 
Au droit du R+2
Phase N°3:
	SALLE DE REUNION N°3 de 8 PERS
	2 BULLES N°4 et N°5 de 2/4 PERS
	SALLE DE REUNION de 18 PERS
	BULLE N°2 de 6/8 PERS
	SALLE DE PAUSE de 15/16 PERS 
	BULLE N°1 de 4/6 PERS
	ESPACE TRI / REPRO
</t>
  </si>
  <si>
    <t>5.4.2.2.2</t>
  </si>
  <si>
    <t>Ragréage R+3</t>
  </si>
  <si>
    <t xml:space="preserve">Localisation : 
Au droit du R+3
Phase N°4
	SALLE DE REUNION de 14 personnes
	2 BULLES N°6 et N°7 de 2/4 personnes
	3 SALLES DE REUNION de 16 personnes
	BULLE N°8 de 6/8 personnes
</t>
  </si>
  <si>
    <t>5.4.2.3</t>
  </si>
  <si>
    <t>REVETEMENT DE SOL PLASTIQUE</t>
  </si>
  <si>
    <t>5.4.2.3.1</t>
  </si>
  <si>
    <t>REVETEMENT PVC</t>
  </si>
  <si>
    <t>5.4.2.3.1.1</t>
  </si>
  <si>
    <t>Revêtement sol PVC R+2</t>
  </si>
  <si>
    <t xml:space="preserve">Localisation : 
Au droit du R+2
Phase N°3:
	SALLE DE REUNION N°3 de 8 PERS
		Modèle: Charm Kraft
	2 BULLES N°4 et N°5 de 2/4 PERS
		Modèle: Charm Kraft
	SALLE DE REUNION de 18 PERS
		Modèle: Charm Kraft
	BULLE N°2 de 6/8 PERS
		Modèle: Charm Kraft
	SALLE DE PAUSE de 15/16 PERS 
		Modèle: Terrazzo Napoli
	BULLE N°1 de 4/6 PERS
		Modèle: Charm Kraft
	ESPACE TRI / REPRO
		Modèle: Charm Kraft
</t>
  </si>
  <si>
    <t>5.4.2.3.1.2</t>
  </si>
  <si>
    <t>Revêtement sol PVC R+3</t>
  </si>
  <si>
    <t xml:space="preserve">Localisation : 
Au droit du R+3
Phase N°4
	SALLE DE REUNION de 14 personnes
		Modèle: Charm Kraft
	2 BULLES N°6 et N°7 de 2/4 personnes
		Modèle: Charm Kraft
	3 SALLES DE REUNION de 16 personnes
		Modèle: Charm Kraft
	BULLE N°8 de 6/8 personnes
		Modèle: Charm Kraft
</t>
  </si>
  <si>
    <t>5.4.2.4</t>
  </si>
  <si>
    <t>OUVRAGE DIVERS</t>
  </si>
  <si>
    <t>5.4.2.4.1</t>
  </si>
  <si>
    <t>BARRES DE SEUILS</t>
  </si>
  <si>
    <t>5.4.2.4.1.1</t>
  </si>
  <si>
    <t>Barres de seuils R+2</t>
  </si>
  <si>
    <t xml:space="preserve">Localisation : 
A prévoir, au droit des changements de revêtements de sol ou arrêt de revêtement, des portes, pour l'ensemble de la phase N°3, suivant indications des plans.
</t>
  </si>
  <si>
    <t>5.4.2.4.1.2</t>
  </si>
  <si>
    <t>Barres de seuils R+3</t>
  </si>
  <si>
    <t xml:space="preserve">Localisation : 
A prévoir, au droit des changements de revêtements de sol ou arrêt de revêtement, des portes, pour l'ensemble de la phase N°4, suivant indications des plans.
</t>
  </si>
  <si>
    <t>5.4.2.4.2</t>
  </si>
  <si>
    <t>MAINTENANCE</t>
  </si>
  <si>
    <t>5.4.2.4.3</t>
  </si>
  <si>
    <t>D.O.E - D.I.U.O</t>
  </si>
  <si>
    <t>5.4.2.4.3.1</t>
  </si>
  <si>
    <t>5.4.2.4.4</t>
  </si>
  <si>
    <t>NETTOYAGE</t>
  </si>
  <si>
    <t>5.4.2.4.4.1</t>
  </si>
  <si>
    <t>Nettoyage</t>
  </si>
  <si>
    <t>RECAPITULATIF
Lot n°5 PEINTURE - SOLS SOUPLES</t>
  </si>
  <si>
    <t>RECAPITULATIF DES CHAPITRES</t>
  </si>
  <si>
    <t>5.3 - DESCRIPTION DES OUVRAGES DE PEINTURE</t>
  </si>
  <si>
    <t>- 5.3.3 - PEINTURES SUR OUVRAGES INTERIEURES</t>
  </si>
  <si>
    <t>5.4 - SOLS SOUPLES</t>
  </si>
  <si>
    <t>- 5.4.2 - DESCRIPTION DES OUVRAGES</t>
  </si>
  <si>
    <t>Total du lot PEINTURE - SOLS SOUPLES</t>
  </si>
  <si>
    <t xml:space="preserve">Soit en toutes lettres TTC : </t>
  </si>
  <si>
    <t>Fait à _________________________
le _____________________________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</si>
  <si>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</si>
  <si>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</si>
  <si>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</si>
  <si>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</si>
  <si>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</si>
  <si>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</si>
  <si>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</si>
  <si>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</si>
  <si>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</si>
  <si>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</si>
  <si>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</si>
  <si>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</si>
  <si>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</si>
  <si>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</si>
  <si>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</si>
  <si>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</si>
  <si>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</si>
  <si>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</si>
  <si>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</si>
  <si>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</si>
  <si>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</si>
  <si>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</si>
  <si>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</si>
  <si>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</si>
  <si>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</si>
  <si>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</si>
  <si>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</si>
  <si>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</si>
  <si>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</si>
  <si>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CAF LOIRE ATLANTIQUE</t>
  </si>
  <si>
    <t>31/10/2025</t>
  </si>
  <si>
    <t>DCE</t>
  </si>
  <si>
    <t>22 rue de Malville</t>
  </si>
  <si>
    <t>44937 NANTES CEDEX 9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</si>
  <si>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</si>
  <si>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</si>
  <si>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</si>
  <si>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</si>
  <si>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</si>
  <si>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</si>
  <si>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</si>
  <si>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</si>
  <si>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</si>
  <si>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</si>
  <si>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</si>
  <si>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</si>
  <si>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</si>
  <si>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</si>
  <si>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</si>
  <si>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</si>
  <si>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</si>
  <si>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</si>
  <si>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</si>
  <si>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</si>
  <si>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</si>
  <si>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</si>
  <si>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</si>
  <si>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</si>
  <si>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</si>
  <si>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</si>
  <si>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</si>
  <si>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</si>
  <si>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</si>
  <si>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</si>
  <si>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</si>
  <si>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</si>
  <si>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</si>
  <si>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</si>
  <si>
    <t>VAL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</si>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</sst>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2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u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  <font>
      <i/>
      <u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164" fontId="14" fillId="0" borderId="9" xfId="0" applyNumberFormat="1" applyFont="1" applyBorder="1" applyAlignment="1">
      <alignment horizontal="right" vertical="top" wrapText="1"/>
    </xf>
    <xf numFmtId="4" fontId="15" fillId="0" borderId="12" xfId="0" applyNumberFormat="1" applyFont="1" applyBorder="1" applyAlignment="1" applyProtection="1">
      <alignment vertical="top" wrapText="1"/>
      <protection locked="0"/>
    </xf>
    <xf numFmtId="4" fontId="15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6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3" fontId="14" fillId="0" borderId="9" xfId="0" applyNumberFormat="1" applyFont="1" applyBorder="1" applyAlignment="1">
      <alignment horizontal="right" vertical="top" wrapText="1"/>
    </xf>
    <xf numFmtId="0" fontId="21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0" fillId="0" borderId="0" xfId="0"/>
    <xf numFmtId="0" fontId="18" fillId="0" borderId="2" xfId="0" applyFont="1" applyBorder="1" applyAlignment="1">
      <alignment horizontal="right" vertical="top" wrapText="1"/>
    </xf>
    <xf numFmtId="0" fontId="18" fillId="0" borderId="3" xfId="0" applyFont="1" applyBorder="1" applyAlignment="1">
      <alignment horizontal="right" vertical="top" wrapText="1"/>
    </xf>
    <xf numFmtId="0" fontId="18" fillId="0" borderId="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8" fillId="0" borderId="0" xfId="0" applyNumberFormat="1" applyFont="1" applyAlignment="1">
      <alignment horizontal="right" vertical="top" wrapText="1"/>
    </xf>
    <xf numFmtId="165" fontId="18" fillId="0" borderId="5" xfId="0" applyNumberFormat="1" applyFont="1" applyBorder="1" applyAlignment="1">
      <alignment horizontal="right" vertical="top" wrapText="1"/>
    </xf>
    <xf numFmtId="0" fontId="18" fillId="0" borderId="4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165" fontId="18" fillId="0" borderId="7" xfId="0" applyNumberFormat="1" applyFont="1" applyBorder="1" applyAlignment="1">
      <alignment horizontal="right" vertical="top" wrapText="1"/>
    </xf>
    <xf numFmtId="165" fontId="18" fillId="0" borderId="8" xfId="0" applyNumberFormat="1" applyFont="1" applyBorder="1" applyAlignment="1">
      <alignment horizontal="right" vertical="top" wrapText="1"/>
    </xf>
    <xf numFmtId="0" fontId="18" fillId="0" borderId="6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19" fillId="0" borderId="2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165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165" fontId="22" fillId="0" borderId="0" xfId="0" applyNumberFormat="1" applyFont="1" applyAlignment="1">
      <alignment horizontal="right" vertical="top" wrapText="1" indent="1"/>
    </xf>
    <xf numFmtId="165" fontId="22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left" vertical="top" wrapText="1" indent="1"/>
    </xf>
    <xf numFmtId="0" fontId="22" fillId="0" borderId="0" xfId="0" applyFont="1" applyAlignment="1">
      <alignment vertical="top" wrapText="1"/>
    </xf>
    <xf numFmtId="0" fontId="21" fillId="0" borderId="13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3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2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2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23" fillId="0" borderId="0" xfId="0" applyFont="1" applyAlignment="1">
      <alignment horizontal="center" vertical="top" wrapText="1"/>
    </xf>
    <xf numFmtId="0" fontId="13" fillId="0" borderId="9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cid:bff68e8e-4898-4bf5-89a6-a6227d8c6faa@FRAP264.PROD.OUTLOOK.COM" TargetMode="External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2</xdr:row>
      <xdr:rowOff>80963</xdr:rowOff>
    </xdr:from>
    <xdr:to>
      <xdr:col>6</xdr:col>
      <xdr:colOff>527550</xdr:colOff>
      <xdr:row>8</xdr:row>
      <xdr:rowOff>31794</xdr:rowOff>
    </xdr:to>
    <xdr:pic>
      <xdr:nvPicPr>
        <xdr:cNvPr id="2" name="Picture 1" descr="{7b86e0cc-2ccf-4172-a36c-4d6cc5af9ac2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309563"/>
          <a:ext cx="1080000" cy="63663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47625</xdr:rowOff>
    </xdr:from>
    <xdr:to>
      <xdr:col>1</xdr:col>
      <xdr:colOff>636587</xdr:colOff>
      <xdr:row>83</xdr:row>
      <xdr:rowOff>65249</xdr:rowOff>
    </xdr:to>
    <xdr:pic>
      <xdr:nvPicPr>
        <xdr:cNvPr id="4" name="Picture 3" descr="{57b82288-534e-4bb0-ab0b-85e6b3922d26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305925"/>
          <a:ext cx="603250" cy="24622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95250</xdr:rowOff>
    </xdr:from>
    <xdr:to>
      <xdr:col>1</xdr:col>
      <xdr:colOff>636587</xdr:colOff>
      <xdr:row>78</xdr:row>
      <xdr:rowOff>23101</xdr:rowOff>
    </xdr:to>
    <xdr:pic>
      <xdr:nvPicPr>
        <xdr:cNvPr id="5" name="Picture 4" descr="{ed9ca508-ef02-4156-9515-32e83434de61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324850"/>
          <a:ext cx="603250" cy="61365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67</xdr:row>
      <xdr:rowOff>57150</xdr:rowOff>
    </xdr:from>
    <xdr:to>
      <xdr:col>1</xdr:col>
      <xdr:colOff>636587</xdr:colOff>
      <xdr:row>69</xdr:row>
      <xdr:rowOff>50891</xdr:rowOff>
    </xdr:to>
    <xdr:pic>
      <xdr:nvPicPr>
        <xdr:cNvPr id="6" name="Picture 5" descr="{872526ca-70a5-4a22-9775-c71f366d3a55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7715250"/>
          <a:ext cx="603250" cy="22234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59</xdr:row>
      <xdr:rowOff>66675</xdr:rowOff>
    </xdr:from>
    <xdr:to>
      <xdr:col>1</xdr:col>
      <xdr:colOff>636587</xdr:colOff>
      <xdr:row>63</xdr:row>
      <xdr:rowOff>39451</xdr:rowOff>
    </xdr:to>
    <xdr:pic>
      <xdr:nvPicPr>
        <xdr:cNvPr id="7" name="Picture 6" descr="{155e3dae-94a6-423d-8270-5dc9a35af9a4}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6810375"/>
          <a:ext cx="603250" cy="42997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53</xdr:row>
      <xdr:rowOff>76200</xdr:rowOff>
    </xdr:from>
    <xdr:to>
      <xdr:col>1</xdr:col>
      <xdr:colOff>636587</xdr:colOff>
      <xdr:row>55</xdr:row>
      <xdr:rowOff>35898</xdr:rowOff>
    </xdr:to>
    <xdr:pic>
      <xdr:nvPicPr>
        <xdr:cNvPr id="8" name="Picture 7" descr="{85fff7b2-4c7b-464c-9db5-25231a8b58e4}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863" y="6134100"/>
          <a:ext cx="603250" cy="188298"/>
        </a:xfrm>
        <a:prstGeom prst="rect">
          <a:avLst/>
        </a:prstGeom>
      </xdr:spPr>
    </xdr:pic>
    <xdr:clientData/>
  </xdr:twoCellAnchor>
  <xdr:twoCellAnchor>
    <xdr:from>
      <xdr:col>4</xdr:col>
      <xdr:colOff>374650</xdr:colOff>
      <xdr:row>26</xdr:row>
      <xdr:rowOff>73817</xdr:rowOff>
    </xdr:from>
    <xdr:to>
      <xdr:col>7</xdr:col>
      <xdr:colOff>712472</xdr:colOff>
      <xdr:row>43</xdr:row>
      <xdr:rowOff>76200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65EE34F-364C-D175-214A-8635E85E2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1700" y="3045617"/>
          <a:ext cx="3112772" cy="1945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abSelected="1" topLeftCell="A21" workbookViewId="0">
      <selection activeCell="M38" sqref="M38"/>
    </sheetView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53"/>
      <c r="F2" s="53"/>
      <c r="G2" s="53"/>
      <c r="H2" s="53"/>
      <c r="I2" s="8"/>
    </row>
    <row r="3" spans="2:9" ht="9" customHeight="1" x14ac:dyDescent="0.35">
      <c r="B3" s="5"/>
      <c r="C3" s="6"/>
      <c r="D3" s="7"/>
      <c r="E3" s="53"/>
      <c r="F3" s="53"/>
      <c r="G3" s="53"/>
      <c r="H3" s="53"/>
      <c r="I3" s="8"/>
    </row>
    <row r="4" spans="2:9" ht="9" customHeight="1" x14ac:dyDescent="0.35">
      <c r="B4" s="5"/>
      <c r="C4" s="6"/>
      <c r="D4" s="7"/>
      <c r="E4" s="53"/>
      <c r="F4" s="53"/>
      <c r="G4" s="53"/>
      <c r="H4" s="53"/>
      <c r="I4" s="8"/>
    </row>
    <row r="5" spans="2:9" ht="9" customHeight="1" x14ac:dyDescent="0.35">
      <c r="B5" s="5"/>
      <c r="C5" s="6"/>
      <c r="D5" s="7"/>
      <c r="E5" s="53"/>
      <c r="F5" s="53"/>
      <c r="G5" s="53"/>
      <c r="H5" s="53"/>
      <c r="I5" s="8"/>
    </row>
    <row r="6" spans="2:9" ht="9" customHeight="1" x14ac:dyDescent="0.35">
      <c r="B6" s="5"/>
      <c r="C6" s="6"/>
      <c r="D6" s="7"/>
      <c r="E6" s="53"/>
      <c r="F6" s="53"/>
      <c r="G6" s="53"/>
      <c r="H6" s="53"/>
      <c r="I6" s="8"/>
    </row>
    <row r="7" spans="2:9" ht="9" customHeight="1" x14ac:dyDescent="0.35">
      <c r="B7" s="5"/>
      <c r="C7" s="6"/>
      <c r="D7" s="7"/>
      <c r="E7" s="53"/>
      <c r="F7" s="53"/>
      <c r="G7" s="53"/>
      <c r="H7" s="53"/>
      <c r="I7" s="8"/>
    </row>
    <row r="8" spans="2:9" ht="9" customHeight="1" x14ac:dyDescent="0.35">
      <c r="B8" s="5"/>
      <c r="C8" s="6"/>
      <c r="D8" s="7"/>
      <c r="E8" s="53"/>
      <c r="F8" s="53"/>
      <c r="G8" s="53"/>
      <c r="H8" s="53"/>
      <c r="I8" s="8"/>
    </row>
    <row r="9" spans="2:9" ht="9" customHeight="1" x14ac:dyDescent="0.35">
      <c r="B9" s="5"/>
      <c r="C9" s="6"/>
      <c r="D9" s="7"/>
      <c r="E9" s="53"/>
      <c r="F9" s="53"/>
      <c r="G9" s="53"/>
      <c r="H9" s="53"/>
      <c r="I9" s="8"/>
    </row>
    <row r="10" spans="2:9" ht="9" customHeight="1" x14ac:dyDescent="0.35">
      <c r="B10" s="5"/>
      <c r="C10" s="6"/>
      <c r="D10" s="7"/>
      <c r="E10" s="53"/>
      <c r="F10" s="53"/>
      <c r="G10" s="53"/>
      <c r="H10" s="53"/>
      <c r="I10" s="8"/>
    </row>
    <row r="11" spans="2:9" ht="9" customHeight="1" x14ac:dyDescent="0.35">
      <c r="B11" s="5"/>
      <c r="C11" s="6"/>
      <c r="D11" s="7"/>
      <c r="E11" s="54" t="str">
        <f>IF(Paramètres!C5&lt;&gt;"",Paramètres!C5,"")</f>
        <v>RÉNOVATION CAF LOIRE ATLANTIQUE</v>
      </c>
      <c r="F11" s="54"/>
      <c r="G11" s="54"/>
      <c r="H11" s="54"/>
      <c r="I11" s="8"/>
    </row>
    <row r="12" spans="2:9" ht="9" customHeight="1" x14ac:dyDescent="0.35">
      <c r="B12" s="5"/>
      <c r="C12" s="6"/>
      <c r="D12" s="7"/>
      <c r="E12" s="54"/>
      <c r="F12" s="54"/>
      <c r="G12" s="54"/>
      <c r="H12" s="54"/>
      <c r="I12" s="8"/>
    </row>
    <row r="13" spans="2:9" ht="9" customHeight="1" x14ac:dyDescent="0.35">
      <c r="B13" s="5"/>
      <c r="C13" s="6"/>
      <c r="D13" s="7"/>
      <c r="E13" s="54"/>
      <c r="F13" s="54"/>
      <c r="G13" s="54"/>
      <c r="H13" s="54"/>
      <c r="I13" s="8"/>
    </row>
    <row r="14" spans="2:9" ht="9" customHeight="1" x14ac:dyDescent="0.35">
      <c r="B14" s="5"/>
      <c r="C14" s="6"/>
      <c r="D14" s="7"/>
      <c r="E14" s="54"/>
      <c r="F14" s="54"/>
      <c r="G14" s="54"/>
      <c r="H14" s="54"/>
      <c r="I14" s="8"/>
    </row>
    <row r="15" spans="2:9" ht="9" customHeight="1" x14ac:dyDescent="0.35">
      <c r="B15" s="5"/>
      <c r="C15" s="6"/>
      <c r="D15" s="7"/>
      <c r="E15" s="54"/>
      <c r="F15" s="54"/>
      <c r="G15" s="54"/>
      <c r="H15" s="54"/>
      <c r="I15" s="8"/>
    </row>
    <row r="16" spans="2:9" ht="9" customHeight="1" x14ac:dyDescent="0.35">
      <c r="B16" s="5"/>
      <c r="C16" s="6"/>
      <c r="D16" s="7"/>
      <c r="E16" s="54"/>
      <c r="F16" s="54"/>
      <c r="G16" s="54"/>
      <c r="H16" s="54"/>
      <c r="I16" s="8"/>
    </row>
    <row r="17" spans="2:9" ht="9" customHeight="1" x14ac:dyDescent="0.35">
      <c r="B17" s="5"/>
      <c r="C17" s="6"/>
      <c r="D17" s="7"/>
      <c r="E17" s="54"/>
      <c r="F17" s="54"/>
      <c r="G17" s="54"/>
      <c r="H17" s="54"/>
      <c r="I17" s="8"/>
    </row>
    <row r="18" spans="2:9" ht="9" customHeight="1" x14ac:dyDescent="0.35">
      <c r="B18" s="5"/>
      <c r="C18" s="6"/>
      <c r="D18" s="7"/>
      <c r="E18" s="54"/>
      <c r="F18" s="54"/>
      <c r="G18" s="54"/>
      <c r="H18" s="54"/>
      <c r="I18" s="8"/>
    </row>
    <row r="19" spans="2:9" ht="9" customHeight="1" x14ac:dyDescent="0.35">
      <c r="B19" s="5"/>
      <c r="C19" s="6"/>
      <c r="D19" s="7"/>
      <c r="E19" s="54"/>
      <c r="F19" s="54"/>
      <c r="G19" s="54"/>
      <c r="H19" s="54"/>
      <c r="I19" s="8"/>
    </row>
    <row r="20" spans="2:9" ht="9" customHeight="1" x14ac:dyDescent="0.35">
      <c r="B20" s="5"/>
      <c r="C20" s="6"/>
      <c r="D20" s="7"/>
      <c r="E20" s="54" t="str">
        <f>IF(Paramètres!C24&lt;&gt;"",Paramètres!C24,"") &amp; CHAR(10) &amp; IF(Paramètres!C26&lt;&gt;"",Paramètres!C26,"") &amp; CHAR(10) &amp; IF(Paramètres!C28&lt;&gt;"",Paramètres!C28,"")</f>
        <v xml:space="preserve">22 rue de Malville
44937 NANTES CEDEX 9
</v>
      </c>
      <c r="F20" s="54"/>
      <c r="G20" s="54"/>
      <c r="H20" s="54"/>
      <c r="I20" s="8"/>
    </row>
    <row r="21" spans="2:9" ht="9" customHeight="1" x14ac:dyDescent="0.35">
      <c r="B21" s="5"/>
      <c r="C21" s="6"/>
      <c r="D21" s="7"/>
      <c r="E21" s="54"/>
      <c r="F21" s="54"/>
      <c r="G21" s="54"/>
      <c r="H21" s="54"/>
      <c r="I21" s="8"/>
    </row>
    <row r="22" spans="2:9" ht="9" customHeight="1" x14ac:dyDescent="0.35">
      <c r="B22" s="5"/>
      <c r="C22" s="6"/>
      <c r="D22" s="7"/>
      <c r="E22" s="54"/>
      <c r="F22" s="54"/>
      <c r="G22" s="54"/>
      <c r="H22" s="54"/>
      <c r="I22" s="8"/>
    </row>
    <row r="23" spans="2:9" ht="9" customHeight="1" x14ac:dyDescent="0.35">
      <c r="B23" s="5"/>
      <c r="C23" s="6"/>
      <c r="D23" s="7"/>
      <c r="E23" s="54"/>
      <c r="F23" s="54"/>
      <c r="G23" s="54"/>
      <c r="H23" s="54"/>
      <c r="I23" s="8"/>
    </row>
    <row r="24" spans="2:9" ht="9" customHeight="1" x14ac:dyDescent="0.35">
      <c r="B24" s="5"/>
      <c r="C24" s="6"/>
      <c r="D24" s="7"/>
      <c r="E24" s="54"/>
      <c r="F24" s="54"/>
      <c r="G24" s="54"/>
      <c r="H24" s="54"/>
      <c r="I24" s="8"/>
    </row>
    <row r="25" spans="2:9" ht="9" customHeight="1" x14ac:dyDescent="0.35">
      <c r="B25" s="5"/>
      <c r="C25" s="6"/>
      <c r="D25" s="7"/>
      <c r="E25" s="54"/>
      <c r="F25" s="54"/>
      <c r="G25" s="54"/>
      <c r="H25" s="54"/>
      <c r="I25" s="8"/>
    </row>
    <row r="26" spans="2:9" ht="9" customHeight="1" x14ac:dyDescent="0.35">
      <c r="B26" s="5"/>
      <c r="C26" s="6"/>
      <c r="D26" s="7"/>
      <c r="E26" s="54"/>
      <c r="F26" s="54"/>
      <c r="G26" s="54"/>
      <c r="H26" s="54"/>
      <c r="I26" s="8"/>
    </row>
    <row r="27" spans="2:9" ht="9" customHeight="1" x14ac:dyDescent="0.35">
      <c r="B27" s="5"/>
      <c r="C27" s="6"/>
      <c r="D27" s="7"/>
      <c r="E27" s="54"/>
      <c r="F27" s="54"/>
      <c r="G27" s="54"/>
      <c r="H27" s="54"/>
      <c r="I27" s="8"/>
    </row>
    <row r="28" spans="2:9" ht="9" customHeight="1" x14ac:dyDescent="0.35">
      <c r="B28" s="5"/>
      <c r="C28" s="6"/>
      <c r="D28" s="7"/>
      <c r="E28" s="53"/>
      <c r="F28" s="53"/>
      <c r="G28" s="53"/>
      <c r="H28" s="53"/>
      <c r="I28" s="8"/>
    </row>
    <row r="29" spans="2:9" ht="9" customHeight="1" x14ac:dyDescent="0.35">
      <c r="B29" s="5"/>
      <c r="C29" s="6"/>
      <c r="D29" s="7"/>
      <c r="E29" s="53"/>
      <c r="F29" s="53"/>
      <c r="G29" s="53"/>
      <c r="H29" s="53"/>
      <c r="I29" s="8"/>
    </row>
    <row r="30" spans="2:9" ht="9" customHeight="1" x14ac:dyDescent="0.35">
      <c r="B30" s="5"/>
      <c r="C30" s="6"/>
      <c r="D30" s="7"/>
      <c r="E30" s="53"/>
      <c r="F30" s="53"/>
      <c r="G30" s="53"/>
      <c r="H30" s="53"/>
      <c r="I30" s="8"/>
    </row>
    <row r="31" spans="2:9" ht="9" customHeight="1" x14ac:dyDescent="0.35">
      <c r="B31" s="5"/>
      <c r="C31" s="6"/>
      <c r="D31" s="7"/>
      <c r="E31" s="53"/>
      <c r="F31" s="53"/>
      <c r="G31" s="53"/>
      <c r="H31" s="53"/>
      <c r="I31" s="8"/>
    </row>
    <row r="32" spans="2:9" ht="9" customHeight="1" x14ac:dyDescent="0.35">
      <c r="B32" s="5"/>
      <c r="C32" s="6"/>
      <c r="D32" s="7"/>
      <c r="E32" s="53"/>
      <c r="F32" s="53"/>
      <c r="G32" s="53"/>
      <c r="H32" s="53"/>
      <c r="I32" s="8"/>
    </row>
    <row r="33" spans="2:9" ht="9" customHeight="1" x14ac:dyDescent="0.35">
      <c r="B33" s="5"/>
      <c r="C33" s="6"/>
      <c r="D33" s="7"/>
      <c r="E33" s="53"/>
      <c r="F33" s="53"/>
      <c r="G33" s="53"/>
      <c r="H33" s="53"/>
      <c r="I33" s="8"/>
    </row>
    <row r="34" spans="2:9" ht="9" customHeight="1" x14ac:dyDescent="0.35">
      <c r="B34" s="5"/>
      <c r="C34" s="6"/>
      <c r="D34" s="7"/>
      <c r="E34" s="53"/>
      <c r="F34" s="53"/>
      <c r="G34" s="53"/>
      <c r="H34" s="53"/>
      <c r="I34" s="8"/>
    </row>
    <row r="35" spans="2:9" ht="9" customHeight="1" x14ac:dyDescent="0.35">
      <c r="B35" s="5"/>
      <c r="C35" s="6"/>
      <c r="D35" s="7"/>
      <c r="E35" s="53"/>
      <c r="F35" s="53"/>
      <c r="G35" s="53"/>
      <c r="H35" s="53"/>
      <c r="I35" s="8"/>
    </row>
    <row r="36" spans="2:9" ht="9" customHeight="1" x14ac:dyDescent="0.35">
      <c r="B36" s="5"/>
      <c r="C36" s="6"/>
      <c r="D36" s="7"/>
      <c r="E36" s="53"/>
      <c r="F36" s="53"/>
      <c r="G36" s="53"/>
      <c r="H36" s="53"/>
      <c r="I36" s="8"/>
    </row>
    <row r="37" spans="2:9" ht="9" customHeight="1" x14ac:dyDescent="0.35">
      <c r="B37" s="5"/>
      <c r="C37" s="6"/>
      <c r="D37" s="7"/>
      <c r="E37" s="53"/>
      <c r="F37" s="53"/>
      <c r="G37" s="53"/>
      <c r="H37" s="53"/>
      <c r="I37" s="8"/>
    </row>
    <row r="38" spans="2:9" ht="9" customHeight="1" x14ac:dyDescent="0.35">
      <c r="B38" s="5"/>
      <c r="C38" s="6"/>
      <c r="D38" s="7"/>
      <c r="E38" s="53"/>
      <c r="F38" s="53"/>
      <c r="G38" s="53"/>
      <c r="H38" s="53"/>
      <c r="I38" s="8"/>
    </row>
    <row r="39" spans="2:9" ht="9" customHeight="1" x14ac:dyDescent="0.35">
      <c r="B39" s="5"/>
      <c r="C39" s="6"/>
      <c r="D39" s="7"/>
      <c r="E39" s="53"/>
      <c r="F39" s="53"/>
      <c r="G39" s="53"/>
      <c r="H39" s="53"/>
      <c r="I39" s="8"/>
    </row>
    <row r="40" spans="2:9" ht="9" customHeight="1" x14ac:dyDescent="0.35">
      <c r="B40" s="5"/>
      <c r="C40" s="6"/>
      <c r="D40" s="7"/>
      <c r="E40" s="53"/>
      <c r="F40" s="53"/>
      <c r="G40" s="53"/>
      <c r="H40" s="53"/>
      <c r="I40" s="8"/>
    </row>
    <row r="41" spans="2:9" ht="9" customHeight="1" x14ac:dyDescent="0.35">
      <c r="B41" s="5"/>
      <c r="C41" s="6"/>
      <c r="D41" s="7"/>
      <c r="E41" s="53"/>
      <c r="F41" s="53"/>
      <c r="G41" s="53"/>
      <c r="H41" s="53"/>
      <c r="I41" s="8"/>
    </row>
    <row r="42" spans="2:9" ht="9" customHeight="1" x14ac:dyDescent="0.35">
      <c r="B42" s="5"/>
      <c r="C42" s="6"/>
      <c r="D42" s="7"/>
      <c r="E42" s="53"/>
      <c r="F42" s="53"/>
      <c r="G42" s="53"/>
      <c r="H42" s="53"/>
      <c r="I42" s="8"/>
    </row>
    <row r="43" spans="2:9" ht="9" customHeight="1" x14ac:dyDescent="0.35">
      <c r="B43" s="5"/>
      <c r="C43" s="6"/>
      <c r="D43" s="7"/>
      <c r="E43" s="53"/>
      <c r="F43" s="53"/>
      <c r="G43" s="53"/>
      <c r="H43" s="53"/>
      <c r="I43" s="8"/>
    </row>
    <row r="44" spans="2:9" ht="9" customHeight="1" x14ac:dyDescent="0.35">
      <c r="B44" s="5"/>
      <c r="C44" s="6"/>
      <c r="D44" s="7"/>
      <c r="E44" s="53"/>
      <c r="F44" s="53"/>
      <c r="G44" s="53"/>
      <c r="H44" s="53"/>
      <c r="I44" s="8"/>
    </row>
    <row r="45" spans="2:9" ht="9" customHeight="1" x14ac:dyDescent="0.35">
      <c r="B45" s="5"/>
      <c r="C45" s="6"/>
      <c r="D45" s="7"/>
      <c r="E45" s="53"/>
      <c r="F45" s="53"/>
      <c r="G45" s="53"/>
      <c r="H45" s="53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65" t="s">
        <v>4</v>
      </c>
      <c r="F47" s="53"/>
      <c r="G47" s="53"/>
      <c r="H47" s="53"/>
      <c r="I47" s="8"/>
    </row>
    <row r="48" spans="2:9" ht="9" customHeight="1" x14ac:dyDescent="0.35">
      <c r="B48" s="5"/>
      <c r="C48" s="6"/>
      <c r="D48" s="7"/>
      <c r="E48" s="53"/>
      <c r="F48" s="53"/>
      <c r="G48" s="53"/>
      <c r="H48" s="53"/>
      <c r="I48" s="8"/>
    </row>
    <row r="49" spans="2:9" ht="9" customHeight="1" x14ac:dyDescent="0.35">
      <c r="B49" s="5"/>
      <c r="C49" s="6"/>
      <c r="D49" s="7"/>
      <c r="E49" s="53"/>
      <c r="F49" s="53"/>
      <c r="G49" s="53"/>
      <c r="H49" s="53"/>
      <c r="I49" s="8"/>
    </row>
    <row r="50" spans="2:9" ht="9" customHeight="1" x14ac:dyDescent="0.35">
      <c r="B50" s="5"/>
      <c r="C50" s="6"/>
      <c r="D50" s="7"/>
      <c r="E50" s="53"/>
      <c r="F50" s="53"/>
      <c r="G50" s="53"/>
      <c r="H50" s="53"/>
      <c r="I50" s="8"/>
    </row>
    <row r="51" spans="2:9" ht="9" customHeight="1" x14ac:dyDescent="0.35">
      <c r="B51" s="5"/>
      <c r="C51" s="6"/>
      <c r="D51" s="7"/>
      <c r="E51" s="53"/>
      <c r="F51" s="53"/>
      <c r="G51" s="53"/>
      <c r="H51" s="53"/>
      <c r="I51" s="8"/>
    </row>
    <row r="52" spans="2:9" ht="9" customHeight="1" x14ac:dyDescent="0.35">
      <c r="B52" s="68"/>
      <c r="C52" s="66" t="s">
        <v>9</v>
      </c>
      <c r="D52" s="7"/>
      <c r="E52" s="53"/>
      <c r="F52" s="53"/>
      <c r="G52" s="53"/>
      <c r="H52" s="53"/>
      <c r="I52" s="8"/>
    </row>
    <row r="53" spans="2:9" ht="9" customHeight="1" x14ac:dyDescent="0.35">
      <c r="B53" s="68"/>
      <c r="C53" s="67"/>
      <c r="D53" s="7"/>
      <c r="E53" s="53"/>
      <c r="F53" s="53"/>
      <c r="G53" s="53"/>
      <c r="H53" s="53"/>
      <c r="I53" s="8"/>
    </row>
    <row r="54" spans="2:9" ht="9" customHeight="1" x14ac:dyDescent="0.35">
      <c r="B54" s="68"/>
      <c r="C54" s="67"/>
      <c r="D54" s="7"/>
      <c r="E54" s="53"/>
      <c r="F54" s="53"/>
      <c r="G54" s="53"/>
      <c r="H54" s="53"/>
      <c r="I54" s="8"/>
    </row>
    <row r="55" spans="2:9" ht="9" customHeight="1" x14ac:dyDescent="0.35">
      <c r="B55" s="68"/>
      <c r="C55" s="67"/>
      <c r="D55" s="7"/>
      <c r="E55" s="53"/>
      <c r="F55" s="53"/>
      <c r="G55" s="53"/>
      <c r="H55" s="53"/>
      <c r="I55" s="8"/>
    </row>
    <row r="56" spans="2:9" ht="9" customHeight="1" x14ac:dyDescent="0.35">
      <c r="B56" s="68"/>
      <c r="C56" s="67"/>
      <c r="D56" s="7"/>
      <c r="E56" s="53"/>
      <c r="F56" s="53"/>
      <c r="G56" s="53"/>
      <c r="H56" s="53"/>
      <c r="I56" s="8"/>
    </row>
    <row r="57" spans="2:9" ht="9" customHeight="1" x14ac:dyDescent="0.35">
      <c r="B57" s="68"/>
      <c r="C57" s="67"/>
      <c r="D57" s="7"/>
      <c r="E57" s="53"/>
      <c r="F57" s="53"/>
      <c r="G57" s="53"/>
      <c r="H57" s="53"/>
      <c r="I57" s="8"/>
    </row>
    <row r="58" spans="2:9" ht="9" customHeight="1" x14ac:dyDescent="0.35">
      <c r="B58" s="68"/>
      <c r="C58" s="67"/>
      <c r="D58" s="7"/>
      <c r="E58" s="53"/>
      <c r="F58" s="53"/>
      <c r="G58" s="53"/>
      <c r="H58" s="53"/>
      <c r="I58" s="8"/>
    </row>
    <row r="59" spans="2:9" ht="9" customHeight="1" x14ac:dyDescent="0.35">
      <c r="B59" s="68"/>
      <c r="C59" s="66" t="s">
        <v>8</v>
      </c>
      <c r="D59" s="7"/>
      <c r="E59" s="53"/>
      <c r="F59" s="53"/>
      <c r="G59" s="53"/>
      <c r="H59" s="53"/>
      <c r="I59" s="8"/>
    </row>
    <row r="60" spans="2:9" ht="9" customHeight="1" x14ac:dyDescent="0.35">
      <c r="B60" s="68"/>
      <c r="C60" s="67"/>
      <c r="D60" s="7"/>
      <c r="E60" s="53"/>
      <c r="F60" s="53"/>
      <c r="G60" s="53"/>
      <c r="H60" s="53"/>
      <c r="I60" s="8"/>
    </row>
    <row r="61" spans="2:9" ht="9" customHeight="1" x14ac:dyDescent="0.35">
      <c r="B61" s="68"/>
      <c r="C61" s="67"/>
      <c r="D61" s="7"/>
      <c r="E61" s="7"/>
      <c r="F61" s="7"/>
      <c r="G61" s="7"/>
      <c r="H61" s="7"/>
      <c r="I61" s="8"/>
    </row>
    <row r="62" spans="2:9" ht="9" customHeight="1" x14ac:dyDescent="0.35">
      <c r="B62" s="68"/>
      <c r="C62" s="67"/>
      <c r="D62" s="7"/>
      <c r="E62" s="55" t="str">
        <f>IF(Paramètres!C9&lt;&gt;"",Paramètres!C9,"")</f>
        <v>Lot n°5</v>
      </c>
      <c r="F62" s="55"/>
      <c r="G62" s="55"/>
      <c r="H62" s="55"/>
      <c r="I62" s="8"/>
    </row>
    <row r="63" spans="2:9" ht="9" customHeight="1" x14ac:dyDescent="0.35">
      <c r="B63" s="68"/>
      <c r="C63" s="67"/>
      <c r="D63" s="7"/>
      <c r="E63" s="55"/>
      <c r="F63" s="55"/>
      <c r="G63" s="55"/>
      <c r="H63" s="55"/>
      <c r="I63" s="8"/>
    </row>
    <row r="64" spans="2:9" ht="9" customHeight="1" x14ac:dyDescent="0.35">
      <c r="B64" s="68"/>
      <c r="C64" s="67"/>
      <c r="D64" s="7"/>
      <c r="E64" s="55"/>
      <c r="F64" s="55"/>
      <c r="G64" s="55"/>
      <c r="H64" s="55"/>
      <c r="I64" s="8"/>
    </row>
    <row r="65" spans="2:9" ht="9" customHeight="1" x14ac:dyDescent="0.35">
      <c r="B65" s="68"/>
      <c r="C65" s="67"/>
      <c r="D65" s="7"/>
      <c r="E65" s="55"/>
      <c r="F65" s="55"/>
      <c r="G65" s="55"/>
      <c r="H65" s="55"/>
      <c r="I65" s="8"/>
    </row>
    <row r="66" spans="2:9" ht="9" customHeight="1" x14ac:dyDescent="0.35">
      <c r="B66" s="68"/>
      <c r="C66" s="66" t="s">
        <v>7</v>
      </c>
      <c r="D66" s="7"/>
      <c r="E66" s="55" t="str">
        <f>IF(Paramètres!C11&lt;&gt;"",Paramètres!C11,"")</f>
        <v>PEINTURE - SOLS SOUPLES</v>
      </c>
      <c r="F66" s="55"/>
      <c r="G66" s="55"/>
      <c r="H66" s="55"/>
      <c r="I66" s="8"/>
    </row>
    <row r="67" spans="2:9" ht="9" customHeight="1" x14ac:dyDescent="0.35">
      <c r="B67" s="68"/>
      <c r="C67" s="67"/>
      <c r="D67" s="7"/>
      <c r="E67" s="55"/>
      <c r="F67" s="55"/>
      <c r="G67" s="55"/>
      <c r="H67" s="55"/>
      <c r="I67" s="8"/>
    </row>
    <row r="68" spans="2:9" ht="9" customHeight="1" x14ac:dyDescent="0.35">
      <c r="B68" s="68"/>
      <c r="C68" s="67"/>
      <c r="D68" s="7"/>
      <c r="E68" s="55"/>
      <c r="F68" s="55"/>
      <c r="G68" s="55"/>
      <c r="H68" s="55"/>
      <c r="I68" s="8"/>
    </row>
    <row r="69" spans="2:9" ht="9" customHeight="1" x14ac:dyDescent="0.35">
      <c r="B69" s="68"/>
      <c r="C69" s="67"/>
      <c r="D69" s="7"/>
      <c r="E69" s="55"/>
      <c r="F69" s="55"/>
      <c r="G69" s="55"/>
      <c r="H69" s="55"/>
      <c r="I69" s="8"/>
    </row>
    <row r="70" spans="2:9" ht="9" customHeight="1" x14ac:dyDescent="0.35">
      <c r="B70" s="68"/>
      <c r="C70" s="67"/>
      <c r="D70" s="7"/>
      <c r="E70" s="55"/>
      <c r="F70" s="55"/>
      <c r="G70" s="55"/>
      <c r="H70" s="55"/>
      <c r="I70" s="8"/>
    </row>
    <row r="71" spans="2:9" ht="9" customHeight="1" x14ac:dyDescent="0.35">
      <c r="B71" s="68"/>
      <c r="C71" s="67"/>
      <c r="D71" s="7"/>
      <c r="E71" s="56" t="str">
        <f>IF(Paramètres!C3&lt;&gt;"",Paramètres!C3,"")</f>
        <v>DPGF</v>
      </c>
      <c r="F71" s="57"/>
      <c r="G71" s="57"/>
      <c r="H71" s="58"/>
      <c r="I71" s="8"/>
    </row>
    <row r="72" spans="2:9" ht="9" customHeight="1" x14ac:dyDescent="0.35">
      <c r="B72" s="68"/>
      <c r="C72" s="67"/>
      <c r="D72" s="7"/>
      <c r="E72" s="59"/>
      <c r="F72" s="54"/>
      <c r="G72" s="54"/>
      <c r="H72" s="60"/>
      <c r="I72" s="8"/>
    </row>
    <row r="73" spans="2:9" ht="9" customHeight="1" x14ac:dyDescent="0.35">
      <c r="B73" s="68"/>
      <c r="C73" s="66" t="s">
        <v>6</v>
      </c>
      <c r="D73" s="7"/>
      <c r="E73" s="59"/>
      <c r="F73" s="54"/>
      <c r="G73" s="54"/>
      <c r="H73" s="60"/>
      <c r="I73" s="8"/>
    </row>
    <row r="74" spans="2:9" ht="9" customHeight="1" x14ac:dyDescent="0.35">
      <c r="B74" s="68"/>
      <c r="C74" s="67"/>
      <c r="D74" s="7"/>
      <c r="E74" s="59"/>
      <c r="F74" s="54"/>
      <c r="G74" s="54"/>
      <c r="H74" s="60"/>
      <c r="I74" s="8"/>
    </row>
    <row r="75" spans="2:9" ht="9" customHeight="1" x14ac:dyDescent="0.35">
      <c r="B75" s="68"/>
      <c r="C75" s="67"/>
      <c r="D75" s="7"/>
      <c r="E75" s="59"/>
      <c r="F75" s="54"/>
      <c r="G75" s="54"/>
      <c r="H75" s="60"/>
      <c r="I75" s="8"/>
    </row>
    <row r="76" spans="2:9" ht="9" customHeight="1" x14ac:dyDescent="0.35">
      <c r="B76" s="68"/>
      <c r="C76" s="67"/>
      <c r="D76" s="7"/>
      <c r="E76" s="59"/>
      <c r="F76" s="54"/>
      <c r="G76" s="54"/>
      <c r="H76" s="60"/>
      <c r="I76" s="8"/>
    </row>
    <row r="77" spans="2:9" ht="9" customHeight="1" x14ac:dyDescent="0.35">
      <c r="B77" s="68"/>
      <c r="C77" s="67"/>
      <c r="D77" s="7"/>
      <c r="E77" s="61"/>
      <c r="F77" s="62"/>
      <c r="G77" s="62"/>
      <c r="H77" s="63"/>
      <c r="I77" s="8"/>
    </row>
    <row r="78" spans="2:9" ht="9" customHeight="1" x14ac:dyDescent="0.35">
      <c r="B78" s="68"/>
      <c r="C78" s="67"/>
      <c r="D78" s="7"/>
      <c r="E78" s="7"/>
      <c r="F78" s="7"/>
      <c r="G78" s="7"/>
      <c r="H78" s="7"/>
      <c r="I78" s="8"/>
    </row>
    <row r="79" spans="2:9" ht="9" customHeight="1" x14ac:dyDescent="0.35">
      <c r="B79" s="68"/>
      <c r="C79" s="67"/>
      <c r="D79" s="7"/>
      <c r="E79" s="7"/>
      <c r="F79" s="64" t="s">
        <v>0</v>
      </c>
      <c r="G79" s="64" t="str">
        <f>IF(Paramètres!C7&lt;&gt;"",Paramètres!C7,"")</f>
        <v/>
      </c>
      <c r="H79" s="7"/>
      <c r="I79" s="8"/>
    </row>
    <row r="80" spans="2:9" ht="9" customHeight="1" x14ac:dyDescent="0.35">
      <c r="B80" s="68"/>
      <c r="C80" s="66" t="s">
        <v>5</v>
      </c>
      <c r="D80" s="7"/>
      <c r="E80" s="7"/>
      <c r="F80" s="64"/>
      <c r="G80" s="64"/>
      <c r="H80" s="7"/>
      <c r="I80" s="8"/>
    </row>
    <row r="81" spans="2:9" ht="9" customHeight="1" x14ac:dyDescent="0.35">
      <c r="B81" s="68"/>
      <c r="C81" s="67"/>
      <c r="D81" s="7"/>
      <c r="E81" s="7"/>
      <c r="F81" s="64" t="s">
        <v>1</v>
      </c>
      <c r="G81" s="64" t="str">
        <f>IF(Paramètres!C13&lt;&gt;"",Paramètres!C13,"")</f>
        <v>31/10/2025</v>
      </c>
      <c r="H81" s="7"/>
      <c r="I81" s="8"/>
    </row>
    <row r="82" spans="2:9" ht="9" customHeight="1" x14ac:dyDescent="0.35">
      <c r="B82" s="68"/>
      <c r="C82" s="67"/>
      <c r="D82" s="7"/>
      <c r="E82" s="7"/>
      <c r="F82" s="64"/>
      <c r="G82" s="64"/>
      <c r="H82" s="7"/>
      <c r="I82" s="8"/>
    </row>
    <row r="83" spans="2:9" ht="9" customHeight="1" x14ac:dyDescent="0.35">
      <c r="B83" s="68"/>
      <c r="C83" s="67"/>
      <c r="D83" s="7"/>
      <c r="E83" s="7"/>
      <c r="F83" s="64" t="s">
        <v>2</v>
      </c>
      <c r="G83" s="64" t="str">
        <f>IF(Paramètres!C15&lt;&gt;"",Paramètres!C15,"")</f>
        <v>DCE</v>
      </c>
      <c r="H83" s="7"/>
      <c r="I83" s="8"/>
    </row>
    <row r="84" spans="2:9" ht="9" customHeight="1" x14ac:dyDescent="0.35">
      <c r="B84" s="68"/>
      <c r="C84" s="67"/>
      <c r="D84" s="7"/>
      <c r="E84" s="7"/>
      <c r="F84" s="64"/>
      <c r="G84" s="64"/>
      <c r="H84" s="7"/>
      <c r="I84" s="8"/>
    </row>
    <row r="85" spans="2:9" ht="9" customHeight="1" x14ac:dyDescent="0.35">
      <c r="B85" s="68"/>
      <c r="C85" s="67"/>
      <c r="D85" s="7"/>
      <c r="E85" s="7"/>
      <c r="F85" s="64" t="s">
        <v>3</v>
      </c>
      <c r="G85" s="64" t="str">
        <f>IF(Paramètres!C17&lt;&gt;"",Paramètres!C17,"")</f>
        <v/>
      </c>
      <c r="H85" s="7"/>
      <c r="I85" s="8"/>
    </row>
    <row r="86" spans="2:9" ht="9" customHeight="1" x14ac:dyDescent="0.35">
      <c r="B86" s="68"/>
      <c r="C86" s="67"/>
      <c r="D86" s="7"/>
      <c r="E86" s="7"/>
      <c r="F86" s="64"/>
      <c r="G86" s="64"/>
      <c r="H86" s="7"/>
      <c r="I86" s="8"/>
    </row>
    <row r="87" spans="2:9" ht="9" customHeight="1" x14ac:dyDescent="0.35">
      <c r="B87" s="9"/>
      <c r="C87" s="10"/>
      <c r="D87" s="11"/>
      <c r="E87" s="11"/>
      <c r="F87" s="11"/>
      <c r="G87" s="11"/>
      <c r="H87" s="11"/>
      <c r="I87" s="12"/>
    </row>
  </sheetData>
  <sheetProtection algorithmName="SHA-512" hashValue="cnTNa5vc9mbUX2ChRMCkNZQ92RFkzdfoOLJgIFv8qsBb9sQL996DsxiGtYqy7cYqH1Jq2jrIGxdypWeS7AQVpw==" saltValue="ya+7dvwWtKbb8u7U6j/dLQ==" spinCount="100000" sheet="1" objects="1" selectLockedCells="1"/>
  <mergeCells count="26">
    <mergeCell ref="C59:C65"/>
    <mergeCell ref="B59:B65"/>
    <mergeCell ref="C52:C58"/>
    <mergeCell ref="B52:B58"/>
    <mergeCell ref="C80:C86"/>
    <mergeCell ref="B80:B86"/>
    <mergeCell ref="C73:C79"/>
    <mergeCell ref="B73:B79"/>
    <mergeCell ref="C66:C72"/>
    <mergeCell ref="B66:B72"/>
    <mergeCell ref="F83:F84"/>
    <mergeCell ref="G83:G84"/>
    <mergeCell ref="F85:F86"/>
    <mergeCell ref="G85:G86"/>
    <mergeCell ref="E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230"/>
  <sheetViews>
    <sheetView showGridLines="0" workbookViewId="0">
      <pane ySplit="3" topLeftCell="A4" activePane="bottomLeft" state="frozen"/>
      <selection pane="bottomLeft" activeCell="U229" sqref="U229"/>
    </sheetView>
  </sheetViews>
  <sheetFormatPr baseColWidth="10" defaultColWidth="8.7265625" defaultRowHeight="14.5" x14ac:dyDescent="0.35"/>
  <cols>
    <col min="1" max="1" width="0" hidden="1" customWidth="1"/>
    <col min="2" max="2" width="5.81640625" customWidth="1"/>
    <col min="3" max="3" width="0" hidden="1" customWidth="1"/>
    <col min="4" max="4" width="36" customWidth="1"/>
    <col min="5" max="8" width="8.1796875" customWidth="1"/>
    <col min="9" max="9" width="0" hidden="1" customWidth="1"/>
    <col min="10" max="11" width="12.54296875" customWidth="1"/>
    <col min="12" max="18" width="0" hidden="1" customWidth="1"/>
    <col min="19" max="69" width="10.7265625" customWidth="1"/>
  </cols>
  <sheetData>
    <row r="1" spans="1:18" ht="20" hidden="1" x14ac:dyDescent="0.35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spans="1:18" ht="20" x14ac:dyDescent="0.35">
      <c r="A3" s="7" t="s">
        <v>27</v>
      </c>
      <c r="B3" s="13" t="s">
        <v>28</v>
      </c>
      <c r="C3" s="13" t="s">
        <v>29</v>
      </c>
      <c r="D3" s="69" t="s">
        <v>30</v>
      </c>
      <c r="E3" s="69"/>
      <c r="F3" s="69"/>
      <c r="G3" s="13" t="s">
        <v>16</v>
      </c>
      <c r="H3" s="13" t="s">
        <v>31</v>
      </c>
      <c r="I3" s="13" t="s">
        <v>32</v>
      </c>
      <c r="J3" s="13" t="s">
        <v>33</v>
      </c>
      <c r="K3" s="13" t="s">
        <v>34</v>
      </c>
      <c r="L3" s="13" t="s">
        <v>35</v>
      </c>
      <c r="M3" s="13" t="s">
        <v>36</v>
      </c>
      <c r="N3" s="13" t="s">
        <v>37</v>
      </c>
      <c r="O3" s="13" t="s">
        <v>38</v>
      </c>
      <c r="P3" s="13" t="s">
        <v>39</v>
      </c>
      <c r="Q3" s="13" t="s">
        <v>40</v>
      </c>
      <c r="R3" s="13" t="s">
        <v>41</v>
      </c>
    </row>
    <row r="4" spans="1:18" ht="15.5" customHeight="1" x14ac:dyDescent="0.35">
      <c r="A4" s="7">
        <v>2</v>
      </c>
      <c r="B4" s="14" t="s">
        <v>42</v>
      </c>
      <c r="C4" s="14"/>
      <c r="D4" s="70" t="s">
        <v>43</v>
      </c>
      <c r="E4" s="70"/>
      <c r="F4" s="70"/>
      <c r="G4" s="15"/>
      <c r="H4" s="15"/>
      <c r="I4" s="15"/>
      <c r="J4" s="15"/>
      <c r="K4" s="16"/>
      <c r="L4" s="7"/>
    </row>
    <row r="5" spans="1:18" hidden="1" x14ac:dyDescent="0.35">
      <c r="A5" s="7">
        <v>3</v>
      </c>
    </row>
    <row r="6" spans="1:18" hidden="1" x14ac:dyDescent="0.35">
      <c r="A6" s="7" t="s">
        <v>44</v>
      </c>
    </row>
    <row r="7" spans="1:18" hidden="1" x14ac:dyDescent="0.35">
      <c r="A7" s="7">
        <v>3</v>
      </c>
    </row>
    <row r="8" spans="1:18" hidden="1" x14ac:dyDescent="0.35">
      <c r="A8" s="7" t="s">
        <v>44</v>
      </c>
    </row>
    <row r="9" spans="1:18" ht="15.5" customHeight="1" x14ac:dyDescent="0.35">
      <c r="A9" s="7">
        <v>3</v>
      </c>
      <c r="B9" s="17" t="s">
        <v>45</v>
      </c>
      <c r="C9" s="17"/>
      <c r="D9" s="71" t="s">
        <v>46</v>
      </c>
      <c r="E9" s="71"/>
      <c r="F9" s="71"/>
      <c r="G9" s="18"/>
      <c r="H9" s="18"/>
      <c r="I9" s="18"/>
      <c r="J9" s="18"/>
      <c r="K9" s="19"/>
      <c r="L9" s="7"/>
    </row>
    <row r="10" spans="1:18" x14ac:dyDescent="0.35">
      <c r="A10" s="7">
        <v>6</v>
      </c>
      <c r="B10" s="17" t="s">
        <v>47</v>
      </c>
      <c r="C10" s="17"/>
      <c r="D10" s="72" t="s">
        <v>48</v>
      </c>
      <c r="E10" s="72"/>
      <c r="F10" s="72"/>
      <c r="G10" s="20"/>
      <c r="H10" s="20"/>
      <c r="I10" s="20"/>
      <c r="J10" s="20"/>
      <c r="K10" s="21"/>
      <c r="L10" s="7"/>
    </row>
    <row r="11" spans="1:18" hidden="1" x14ac:dyDescent="0.35">
      <c r="A11" s="7" t="s">
        <v>49</v>
      </c>
    </row>
    <row r="12" spans="1:18" hidden="1" x14ac:dyDescent="0.35">
      <c r="A12" s="22" t="s">
        <v>50</v>
      </c>
    </row>
    <row r="13" spans="1:18" hidden="1" x14ac:dyDescent="0.35">
      <c r="A13" s="7" t="s">
        <v>51</v>
      </c>
    </row>
    <row r="14" spans="1:18" x14ac:dyDescent="0.35">
      <c r="A14" s="7">
        <v>6</v>
      </c>
      <c r="B14" s="17" t="s">
        <v>52</v>
      </c>
      <c r="C14" s="17"/>
      <c r="D14" s="72" t="s">
        <v>53</v>
      </c>
      <c r="E14" s="72"/>
      <c r="F14" s="72"/>
      <c r="G14" s="20"/>
      <c r="H14" s="20"/>
      <c r="I14" s="20"/>
      <c r="J14" s="20"/>
      <c r="K14" s="21"/>
      <c r="L14" s="7"/>
    </row>
    <row r="15" spans="1:18" hidden="1" x14ac:dyDescent="0.35">
      <c r="A15" s="7" t="s">
        <v>49</v>
      </c>
    </row>
    <row r="16" spans="1:18" hidden="1" x14ac:dyDescent="0.35">
      <c r="A16" s="7" t="s">
        <v>51</v>
      </c>
    </row>
    <row r="17" spans="1:18" x14ac:dyDescent="0.35">
      <c r="A17" s="7">
        <v>4</v>
      </c>
      <c r="B17" s="17" t="s">
        <v>54</v>
      </c>
      <c r="C17" s="17"/>
      <c r="D17" s="73" t="s">
        <v>55</v>
      </c>
      <c r="E17" s="73"/>
      <c r="F17" s="73"/>
      <c r="G17" s="23"/>
      <c r="H17" s="23"/>
      <c r="I17" s="23"/>
      <c r="J17" s="23"/>
      <c r="K17" s="24"/>
      <c r="L17" s="7"/>
    </row>
    <row r="18" spans="1:18" x14ac:dyDescent="0.35">
      <c r="A18" s="7">
        <v>5</v>
      </c>
      <c r="B18" s="17" t="s">
        <v>56</v>
      </c>
      <c r="C18" s="17"/>
      <c r="D18" s="74" t="s">
        <v>57</v>
      </c>
      <c r="E18" s="74"/>
      <c r="F18" s="74"/>
      <c r="G18" s="25"/>
      <c r="H18" s="25"/>
      <c r="I18" s="25"/>
      <c r="J18" s="25"/>
      <c r="K18" s="26"/>
      <c r="L18" s="7"/>
    </row>
    <row r="19" spans="1:18" x14ac:dyDescent="0.35">
      <c r="A19" s="7">
        <v>6</v>
      </c>
      <c r="B19" s="17" t="s">
        <v>58</v>
      </c>
      <c r="C19" s="17"/>
      <c r="D19" s="72" t="s">
        <v>59</v>
      </c>
      <c r="E19" s="72"/>
      <c r="F19" s="72"/>
      <c r="G19" s="20"/>
      <c r="H19" s="20"/>
      <c r="I19" s="20"/>
      <c r="J19" s="20"/>
      <c r="K19" s="21"/>
      <c r="L19" s="7"/>
    </row>
    <row r="20" spans="1:18" hidden="1" x14ac:dyDescent="0.35">
      <c r="A20" s="7" t="s">
        <v>49</v>
      </c>
    </row>
    <row r="21" spans="1:18" x14ac:dyDescent="0.35">
      <c r="A21" s="7">
        <v>9</v>
      </c>
      <c r="B21" s="27" t="s">
        <v>60</v>
      </c>
      <c r="C21" s="27"/>
      <c r="D21" s="75" t="s">
        <v>61</v>
      </c>
      <c r="E21" s="76"/>
      <c r="F21" s="76"/>
      <c r="G21" s="129" t="s">
        <v>15</v>
      </c>
      <c r="H21" s="30">
        <v>0</v>
      </c>
      <c r="I21" s="30"/>
      <c r="J21" s="31"/>
      <c r="K21" s="32">
        <f>IF(AND(H21= "",I21= ""), 0, ROUND(ROUND(J21, 2) * ROUND(IF(I21="",H21,I21),  3), 2))</f>
        <v>0</v>
      </c>
      <c r="L21" s="7"/>
      <c r="N21" s="33">
        <v>0.2</v>
      </c>
      <c r="R21" s="7">
        <v>1373</v>
      </c>
    </row>
    <row r="22" spans="1:18" ht="30" customHeight="1" x14ac:dyDescent="0.35">
      <c r="A22" s="7" t="s">
        <v>63</v>
      </c>
      <c r="B22" s="34"/>
      <c r="C22" s="34"/>
      <c r="D22" s="77" t="s">
        <v>64</v>
      </c>
      <c r="E22" s="77"/>
      <c r="F22" s="77"/>
      <c r="G22" s="77"/>
      <c r="H22" s="77"/>
      <c r="I22" s="77"/>
      <c r="J22" s="77"/>
      <c r="K22" s="34"/>
    </row>
    <row r="23" spans="1:18" hidden="1" x14ac:dyDescent="0.35">
      <c r="A23" s="7" t="s">
        <v>65</v>
      </c>
    </row>
    <row r="24" spans="1:18" hidden="1" x14ac:dyDescent="0.35">
      <c r="A24" s="7" t="s">
        <v>51</v>
      </c>
    </row>
    <row r="25" spans="1:18" hidden="1" x14ac:dyDescent="0.35">
      <c r="A25" s="7" t="s">
        <v>66</v>
      </c>
    </row>
    <row r="26" spans="1:18" x14ac:dyDescent="0.35">
      <c r="A26" s="7">
        <v>5</v>
      </c>
      <c r="B26" s="17" t="s">
        <v>67</v>
      </c>
      <c r="C26" s="17"/>
      <c r="D26" s="74" t="s">
        <v>68</v>
      </c>
      <c r="E26" s="74"/>
      <c r="F26" s="74"/>
      <c r="G26" s="25"/>
      <c r="H26" s="25"/>
      <c r="I26" s="25"/>
      <c r="J26" s="25"/>
      <c r="K26" s="26"/>
      <c r="L26" s="7"/>
    </row>
    <row r="27" spans="1:18" x14ac:dyDescent="0.35">
      <c r="A27" s="7">
        <v>6</v>
      </c>
      <c r="B27" s="17" t="s">
        <v>69</v>
      </c>
      <c r="C27" s="17"/>
      <c r="D27" s="72" t="s">
        <v>70</v>
      </c>
      <c r="E27" s="72"/>
      <c r="F27" s="72"/>
      <c r="G27" s="20"/>
      <c r="H27" s="20"/>
      <c r="I27" s="20"/>
      <c r="J27" s="20"/>
      <c r="K27" s="21"/>
      <c r="L27" s="7"/>
    </row>
    <row r="28" spans="1:18" hidden="1" x14ac:dyDescent="0.35">
      <c r="A28" s="7" t="s">
        <v>49</v>
      </c>
    </row>
    <row r="29" spans="1:18" x14ac:dyDescent="0.35">
      <c r="A29" s="7">
        <v>9</v>
      </c>
      <c r="B29" s="27" t="s">
        <v>71</v>
      </c>
      <c r="C29" s="27"/>
      <c r="D29" s="75" t="s">
        <v>72</v>
      </c>
      <c r="E29" s="76"/>
      <c r="F29" s="76"/>
      <c r="G29" s="129" t="s">
        <v>15</v>
      </c>
      <c r="H29" s="30">
        <v>0</v>
      </c>
      <c r="I29" s="30"/>
      <c r="J29" s="31"/>
      <c r="K29" s="32">
        <f>IF(AND(H29= "",I29= ""), 0, ROUND(ROUND(J29, 2) * ROUND(IF(I29="",H29,I29),  3), 2))</f>
        <v>0</v>
      </c>
      <c r="L29" s="7"/>
      <c r="N29" s="33">
        <v>0.2</v>
      </c>
      <c r="R29" s="7">
        <v>1373</v>
      </c>
    </row>
    <row r="30" spans="1:18" ht="70" customHeight="1" x14ac:dyDescent="0.35">
      <c r="A30" s="7" t="s">
        <v>63</v>
      </c>
      <c r="B30" s="34"/>
      <c r="C30" s="34"/>
      <c r="D30" s="78" t="s">
        <v>73</v>
      </c>
      <c r="E30" s="77"/>
      <c r="F30" s="77"/>
      <c r="G30" s="77"/>
      <c r="H30" s="77"/>
      <c r="I30" s="77"/>
      <c r="J30" s="77"/>
      <c r="K30" s="34"/>
    </row>
    <row r="31" spans="1:18" hidden="1" x14ac:dyDescent="0.35">
      <c r="A31" s="7" t="s">
        <v>65</v>
      </c>
    </row>
    <row r="32" spans="1:18" x14ac:dyDescent="0.35">
      <c r="A32" s="7">
        <v>9</v>
      </c>
      <c r="B32" s="27" t="s">
        <v>74</v>
      </c>
      <c r="C32" s="27"/>
      <c r="D32" s="75" t="s">
        <v>75</v>
      </c>
      <c r="E32" s="76"/>
      <c r="F32" s="76"/>
      <c r="G32" s="129" t="s">
        <v>15</v>
      </c>
      <c r="H32" s="30">
        <v>0</v>
      </c>
      <c r="I32" s="30"/>
      <c r="J32" s="31"/>
      <c r="K32" s="32">
        <f>IF(AND(H32= "",I32= ""), 0, ROUND(ROUND(J32, 2) * ROUND(IF(I32="",H32,I32),  3), 2))</f>
        <v>0</v>
      </c>
      <c r="L32" s="7"/>
      <c r="N32" s="33">
        <v>0.2</v>
      </c>
      <c r="R32" s="7">
        <v>1373</v>
      </c>
    </row>
    <row r="33" spans="1:18" ht="70" customHeight="1" x14ac:dyDescent="0.35">
      <c r="A33" s="7" t="s">
        <v>63</v>
      </c>
      <c r="B33" s="34"/>
      <c r="C33" s="34"/>
      <c r="D33" s="78" t="s">
        <v>76</v>
      </c>
      <c r="E33" s="77"/>
      <c r="F33" s="77"/>
      <c r="G33" s="77"/>
      <c r="H33" s="77"/>
      <c r="I33" s="77"/>
      <c r="J33" s="77"/>
      <c r="K33" s="34"/>
    </row>
    <row r="34" spans="1:18" hidden="1" x14ac:dyDescent="0.35">
      <c r="A34" s="7" t="s">
        <v>65</v>
      </c>
    </row>
    <row r="35" spans="1:18" x14ac:dyDescent="0.35">
      <c r="A35" s="7">
        <v>9</v>
      </c>
      <c r="B35" s="27" t="s">
        <v>77</v>
      </c>
      <c r="C35" s="27"/>
      <c r="D35" s="75" t="s">
        <v>78</v>
      </c>
      <c r="E35" s="76"/>
      <c r="F35" s="76"/>
      <c r="G35" s="129" t="s">
        <v>15</v>
      </c>
      <c r="H35" s="30">
        <v>0</v>
      </c>
      <c r="I35" s="30"/>
      <c r="J35" s="31"/>
      <c r="K35" s="32">
        <f>IF(AND(H35= "",I35= ""), 0, ROUND(ROUND(J35, 2) * ROUND(IF(I35="",H35,I35),  3), 2))</f>
        <v>0</v>
      </c>
      <c r="L35" s="7"/>
      <c r="N35" s="33">
        <v>0.2</v>
      </c>
      <c r="R35" s="7">
        <v>1373</v>
      </c>
    </row>
    <row r="36" spans="1:18" ht="40" customHeight="1" x14ac:dyDescent="0.35">
      <c r="A36" s="7" t="s">
        <v>63</v>
      </c>
      <c r="B36" s="34"/>
      <c r="C36" s="34"/>
      <c r="D36" s="78" t="s">
        <v>79</v>
      </c>
      <c r="E36" s="77"/>
      <c r="F36" s="77"/>
      <c r="G36" s="77"/>
      <c r="H36" s="77"/>
      <c r="I36" s="77"/>
      <c r="J36" s="77"/>
      <c r="K36" s="34"/>
    </row>
    <row r="37" spans="1:18" hidden="1" x14ac:dyDescent="0.35">
      <c r="A37" s="7" t="s">
        <v>65</v>
      </c>
    </row>
    <row r="38" spans="1:18" hidden="1" x14ac:dyDescent="0.35">
      <c r="A38" s="7" t="s">
        <v>51</v>
      </c>
    </row>
    <row r="39" spans="1:18" hidden="1" x14ac:dyDescent="0.35">
      <c r="A39" s="7" t="s">
        <v>66</v>
      </c>
    </row>
    <row r="40" spans="1:18" x14ac:dyDescent="0.35">
      <c r="A40" s="7">
        <v>5</v>
      </c>
      <c r="B40" s="17" t="s">
        <v>80</v>
      </c>
      <c r="C40" s="17"/>
      <c r="D40" s="74" t="s">
        <v>81</v>
      </c>
      <c r="E40" s="74"/>
      <c r="F40" s="74"/>
      <c r="G40" s="25"/>
      <c r="H40" s="25"/>
      <c r="I40" s="25"/>
      <c r="J40" s="25"/>
      <c r="K40" s="26"/>
      <c r="L40" s="7"/>
    </row>
    <row r="41" spans="1:18" x14ac:dyDescent="0.35">
      <c r="A41" s="7">
        <v>6</v>
      </c>
      <c r="B41" s="17" t="s">
        <v>82</v>
      </c>
      <c r="C41" s="17"/>
      <c r="D41" s="72" t="s">
        <v>83</v>
      </c>
      <c r="E41" s="72"/>
      <c r="F41" s="72"/>
      <c r="G41" s="20"/>
      <c r="H41" s="20"/>
      <c r="I41" s="20"/>
      <c r="J41" s="20"/>
      <c r="K41" s="21"/>
      <c r="L41" s="7"/>
    </row>
    <row r="42" spans="1:18" hidden="1" x14ac:dyDescent="0.35">
      <c r="A42" s="7" t="s">
        <v>49</v>
      </c>
    </row>
    <row r="43" spans="1:18" x14ac:dyDescent="0.35">
      <c r="A43" s="7">
        <v>9</v>
      </c>
      <c r="B43" s="27" t="s">
        <v>84</v>
      </c>
      <c r="C43" s="27"/>
      <c r="D43" s="75" t="s">
        <v>85</v>
      </c>
      <c r="E43" s="76"/>
      <c r="F43" s="76"/>
      <c r="G43" s="129" t="s">
        <v>15</v>
      </c>
      <c r="H43" s="30">
        <v>0</v>
      </c>
      <c r="I43" s="30"/>
      <c r="J43" s="31"/>
      <c r="K43" s="32">
        <f>IF(AND(H43= "",I43= ""), 0, ROUND(ROUND(J43, 2) * ROUND(IF(I43="",H43,I43),  3), 2))</f>
        <v>0</v>
      </c>
      <c r="L43" s="7"/>
      <c r="N43" s="33">
        <v>0.2</v>
      </c>
      <c r="R43" s="7">
        <v>1373</v>
      </c>
    </row>
    <row r="44" spans="1:18" ht="90" customHeight="1" x14ac:dyDescent="0.35">
      <c r="A44" s="7" t="s">
        <v>63</v>
      </c>
      <c r="B44" s="34"/>
      <c r="C44" s="34"/>
      <c r="D44" s="78" t="s">
        <v>86</v>
      </c>
      <c r="E44" s="77"/>
      <c r="F44" s="77"/>
      <c r="G44" s="77"/>
      <c r="H44" s="77"/>
      <c r="I44" s="77"/>
      <c r="J44" s="77"/>
      <c r="K44" s="34"/>
    </row>
    <row r="45" spans="1:18" hidden="1" x14ac:dyDescent="0.35">
      <c r="A45" s="7" t="s">
        <v>65</v>
      </c>
    </row>
    <row r="46" spans="1:18" x14ac:dyDescent="0.35">
      <c r="A46" s="7">
        <v>9</v>
      </c>
      <c r="B46" s="27" t="s">
        <v>87</v>
      </c>
      <c r="C46" s="27"/>
      <c r="D46" s="75" t="s">
        <v>88</v>
      </c>
      <c r="E46" s="76"/>
      <c r="F46" s="76"/>
      <c r="G46" s="129" t="s">
        <v>15</v>
      </c>
      <c r="H46" s="30">
        <v>0</v>
      </c>
      <c r="I46" s="30"/>
      <c r="J46" s="31"/>
      <c r="K46" s="32">
        <f>IF(AND(H46= "",I46= ""), 0, ROUND(ROUND(J46, 2) * ROUND(IF(I46="",H46,I46),  3), 2))</f>
        <v>0</v>
      </c>
      <c r="L46" s="7"/>
      <c r="N46" s="33">
        <v>0.2</v>
      </c>
      <c r="R46" s="7">
        <v>1373</v>
      </c>
    </row>
    <row r="47" spans="1:18" ht="70" customHeight="1" x14ac:dyDescent="0.35">
      <c r="A47" s="7" t="s">
        <v>63</v>
      </c>
      <c r="B47" s="34"/>
      <c r="C47" s="34"/>
      <c r="D47" s="78" t="s">
        <v>89</v>
      </c>
      <c r="E47" s="77"/>
      <c r="F47" s="77"/>
      <c r="G47" s="77"/>
      <c r="H47" s="77"/>
      <c r="I47" s="77"/>
      <c r="J47" s="77"/>
      <c r="K47" s="34"/>
    </row>
    <row r="48" spans="1:18" hidden="1" x14ac:dyDescent="0.35">
      <c r="A48" s="7" t="s">
        <v>65</v>
      </c>
    </row>
    <row r="49" spans="1:18" x14ac:dyDescent="0.35">
      <c r="A49" s="7">
        <v>9</v>
      </c>
      <c r="B49" s="27" t="s">
        <v>90</v>
      </c>
      <c r="C49" s="27"/>
      <c r="D49" s="75" t="s">
        <v>91</v>
      </c>
      <c r="E49" s="76"/>
      <c r="F49" s="76"/>
      <c r="G49" s="129" t="s">
        <v>15</v>
      </c>
      <c r="H49" s="30">
        <v>0</v>
      </c>
      <c r="I49" s="30"/>
      <c r="J49" s="31"/>
      <c r="K49" s="32">
        <f>IF(AND(H49= "",I49= ""), 0, ROUND(ROUND(J49, 2) * ROUND(IF(I49="",H49,I49),  3), 2))</f>
        <v>0</v>
      </c>
      <c r="L49" s="7"/>
      <c r="N49" s="33">
        <v>0.2</v>
      </c>
      <c r="R49" s="7">
        <v>1373</v>
      </c>
    </row>
    <row r="50" spans="1:18" ht="40" customHeight="1" x14ac:dyDescent="0.35">
      <c r="A50" s="7" t="s">
        <v>63</v>
      </c>
      <c r="B50" s="34"/>
      <c r="C50" s="34"/>
      <c r="D50" s="77" t="s">
        <v>92</v>
      </c>
      <c r="E50" s="77"/>
      <c r="F50" s="77"/>
      <c r="G50" s="77"/>
      <c r="H50" s="77"/>
      <c r="I50" s="77"/>
      <c r="J50" s="77"/>
      <c r="K50" s="34"/>
    </row>
    <row r="51" spans="1:18" hidden="1" x14ac:dyDescent="0.35">
      <c r="A51" s="7" t="s">
        <v>65</v>
      </c>
    </row>
    <row r="52" spans="1:18" x14ac:dyDescent="0.35">
      <c r="A52" s="7">
        <v>9</v>
      </c>
      <c r="B52" s="27" t="s">
        <v>93</v>
      </c>
      <c r="C52" s="27"/>
      <c r="D52" s="75" t="s">
        <v>94</v>
      </c>
      <c r="E52" s="76"/>
      <c r="F52" s="76"/>
      <c r="G52" s="129" t="s">
        <v>15</v>
      </c>
      <c r="H52" s="30">
        <v>0</v>
      </c>
      <c r="I52" s="30"/>
      <c r="J52" s="31"/>
      <c r="K52" s="32">
        <f>IF(AND(H52= "",I52= ""), 0, ROUND(ROUND(J52, 2) * ROUND(IF(I52="",H52,I52),  3), 2))</f>
        <v>0</v>
      </c>
      <c r="L52" s="7"/>
      <c r="N52" s="33">
        <v>0.2</v>
      </c>
      <c r="R52" s="7">
        <v>1373</v>
      </c>
    </row>
    <row r="53" spans="1:18" ht="50" customHeight="1" x14ac:dyDescent="0.35">
      <c r="A53" s="7" t="s">
        <v>63</v>
      </c>
      <c r="B53" s="34"/>
      <c r="C53" s="34"/>
      <c r="D53" s="77" t="s">
        <v>95</v>
      </c>
      <c r="E53" s="77"/>
      <c r="F53" s="77"/>
      <c r="G53" s="77"/>
      <c r="H53" s="77"/>
      <c r="I53" s="77"/>
      <c r="J53" s="77"/>
      <c r="K53" s="34"/>
    </row>
    <row r="54" spans="1:18" hidden="1" x14ac:dyDescent="0.35">
      <c r="A54" s="7" t="s">
        <v>65</v>
      </c>
    </row>
    <row r="55" spans="1:18" x14ac:dyDescent="0.35">
      <c r="A55" s="7">
        <v>9</v>
      </c>
      <c r="B55" s="27" t="s">
        <v>96</v>
      </c>
      <c r="C55" s="27"/>
      <c r="D55" s="75" t="s">
        <v>97</v>
      </c>
      <c r="E55" s="76"/>
      <c r="F55" s="76"/>
      <c r="G55" s="129" t="s">
        <v>15</v>
      </c>
      <c r="H55" s="30">
        <v>0</v>
      </c>
      <c r="I55" s="30"/>
      <c r="J55" s="31"/>
      <c r="K55" s="32">
        <f>IF(AND(H55= "",I55= ""), 0, ROUND(ROUND(J55, 2) * ROUND(IF(I55="",H55,I55),  3), 2))</f>
        <v>0</v>
      </c>
      <c r="L55" s="7"/>
      <c r="N55" s="33">
        <v>0.2</v>
      </c>
      <c r="R55" s="7">
        <v>1373</v>
      </c>
    </row>
    <row r="56" spans="1:18" ht="90" customHeight="1" x14ac:dyDescent="0.35">
      <c r="A56" s="7" t="s">
        <v>63</v>
      </c>
      <c r="B56" s="34"/>
      <c r="C56" s="34"/>
      <c r="D56" s="77" t="s">
        <v>98</v>
      </c>
      <c r="E56" s="77"/>
      <c r="F56" s="77"/>
      <c r="G56" s="77"/>
      <c r="H56" s="77"/>
      <c r="I56" s="77"/>
      <c r="J56" s="77"/>
      <c r="K56" s="34"/>
    </row>
    <row r="57" spans="1:18" hidden="1" x14ac:dyDescent="0.35">
      <c r="A57" s="7" t="s">
        <v>65</v>
      </c>
    </row>
    <row r="58" spans="1:18" x14ac:dyDescent="0.35">
      <c r="A58" s="7">
        <v>9</v>
      </c>
      <c r="B58" s="27" t="s">
        <v>99</v>
      </c>
      <c r="C58" s="27"/>
      <c r="D58" s="75" t="s">
        <v>100</v>
      </c>
      <c r="E58" s="76"/>
      <c r="F58" s="76"/>
      <c r="G58" s="129" t="s">
        <v>15</v>
      </c>
      <c r="H58" s="30">
        <v>0</v>
      </c>
      <c r="I58" s="30"/>
      <c r="J58" s="31"/>
      <c r="K58" s="32">
        <f>IF(AND(H58= "",I58= ""), 0, ROUND(ROUND(J58, 2) * ROUND(IF(I58="",H58,I58),  3), 2))</f>
        <v>0</v>
      </c>
      <c r="L58" s="7"/>
      <c r="N58" s="33">
        <v>0.2</v>
      </c>
      <c r="R58" s="7">
        <v>1373</v>
      </c>
    </row>
    <row r="59" spans="1:18" ht="70" customHeight="1" x14ac:dyDescent="0.35">
      <c r="A59" s="7" t="s">
        <v>63</v>
      </c>
      <c r="B59" s="34"/>
      <c r="C59" s="34"/>
      <c r="D59" s="77" t="s">
        <v>101</v>
      </c>
      <c r="E59" s="77"/>
      <c r="F59" s="77"/>
      <c r="G59" s="77"/>
      <c r="H59" s="77"/>
      <c r="I59" s="77"/>
      <c r="J59" s="77"/>
      <c r="K59" s="34"/>
    </row>
    <row r="60" spans="1:18" hidden="1" x14ac:dyDescent="0.35">
      <c r="A60" s="7" t="s">
        <v>65</v>
      </c>
    </row>
    <row r="61" spans="1:18" x14ac:dyDescent="0.35">
      <c r="A61" s="7">
        <v>9</v>
      </c>
      <c r="B61" s="27" t="s">
        <v>102</v>
      </c>
      <c r="C61" s="27"/>
      <c r="D61" s="75" t="s">
        <v>103</v>
      </c>
      <c r="E61" s="76"/>
      <c r="F61" s="76"/>
      <c r="G61" s="129" t="s">
        <v>15</v>
      </c>
      <c r="H61" s="30">
        <v>0</v>
      </c>
      <c r="I61" s="30"/>
      <c r="J61" s="31"/>
      <c r="K61" s="32">
        <f>IF(AND(H61= "",I61= ""), 0, ROUND(ROUND(J61, 2) * ROUND(IF(I61="",H61,I61),  3), 2))</f>
        <v>0</v>
      </c>
      <c r="L61" s="7"/>
      <c r="N61" s="33">
        <v>0.2</v>
      </c>
      <c r="R61" s="7">
        <v>1373</v>
      </c>
    </row>
    <row r="62" spans="1:18" ht="40" customHeight="1" x14ac:dyDescent="0.35">
      <c r="A62" s="7" t="s">
        <v>63</v>
      </c>
      <c r="B62" s="34"/>
      <c r="C62" s="34"/>
      <c r="D62" s="77" t="s">
        <v>104</v>
      </c>
      <c r="E62" s="77"/>
      <c r="F62" s="77"/>
      <c r="G62" s="77"/>
      <c r="H62" s="77"/>
      <c r="I62" s="77"/>
      <c r="J62" s="77"/>
      <c r="K62" s="34"/>
    </row>
    <row r="63" spans="1:18" hidden="1" x14ac:dyDescent="0.35">
      <c r="A63" s="7" t="s">
        <v>65</v>
      </c>
    </row>
    <row r="64" spans="1:18" hidden="1" x14ac:dyDescent="0.35">
      <c r="A64" s="7" t="s">
        <v>51</v>
      </c>
    </row>
    <row r="65" spans="1:18" x14ac:dyDescent="0.35">
      <c r="A65" s="7">
        <v>6</v>
      </c>
      <c r="B65" s="17" t="s">
        <v>105</v>
      </c>
      <c r="C65" s="17"/>
      <c r="D65" s="72" t="s">
        <v>106</v>
      </c>
      <c r="E65" s="72"/>
      <c r="F65" s="72"/>
      <c r="G65" s="20"/>
      <c r="H65" s="20"/>
      <c r="I65" s="20"/>
      <c r="J65" s="20"/>
      <c r="K65" s="21"/>
      <c r="L65" s="7"/>
    </row>
    <row r="66" spans="1:18" hidden="1" x14ac:dyDescent="0.35">
      <c r="A66" s="7" t="s">
        <v>49</v>
      </c>
    </row>
    <row r="67" spans="1:18" x14ac:dyDescent="0.35">
      <c r="A67" s="7">
        <v>9</v>
      </c>
      <c r="B67" s="27" t="s">
        <v>107</v>
      </c>
      <c r="C67" s="27"/>
      <c r="D67" s="75" t="s">
        <v>108</v>
      </c>
      <c r="E67" s="76"/>
      <c r="F67" s="76"/>
      <c r="G67" s="129" t="s">
        <v>15</v>
      </c>
      <c r="H67" s="30">
        <v>0</v>
      </c>
      <c r="I67" s="30"/>
      <c r="J67" s="31"/>
      <c r="K67" s="32">
        <f>IF(AND(H67= "",I67= ""), 0, ROUND(ROUND(J67, 2) * ROUND(IF(I67="",H67,I67),  3), 2))</f>
        <v>0</v>
      </c>
      <c r="L67" s="7"/>
      <c r="N67" s="33">
        <v>0.2</v>
      </c>
      <c r="R67" s="7">
        <v>1373</v>
      </c>
    </row>
    <row r="68" spans="1:18" ht="40" customHeight="1" x14ac:dyDescent="0.35">
      <c r="A68" s="7" t="s">
        <v>63</v>
      </c>
      <c r="B68" s="34"/>
      <c r="C68" s="34"/>
      <c r="D68" s="77" t="s">
        <v>109</v>
      </c>
      <c r="E68" s="77"/>
      <c r="F68" s="77"/>
      <c r="G68" s="77"/>
      <c r="H68" s="77"/>
      <c r="I68" s="77"/>
      <c r="J68" s="77"/>
      <c r="K68" s="34"/>
    </row>
    <row r="69" spans="1:18" hidden="1" x14ac:dyDescent="0.35">
      <c r="A69" s="7" t="s">
        <v>65</v>
      </c>
    </row>
    <row r="70" spans="1:18" x14ac:dyDescent="0.35">
      <c r="A70" s="7">
        <v>9</v>
      </c>
      <c r="B70" s="27" t="s">
        <v>110</v>
      </c>
      <c r="C70" s="27"/>
      <c r="D70" s="75" t="s">
        <v>111</v>
      </c>
      <c r="E70" s="76"/>
      <c r="F70" s="76"/>
      <c r="G70" s="129" t="s">
        <v>15</v>
      </c>
      <c r="H70" s="30">
        <v>0</v>
      </c>
      <c r="I70" s="30"/>
      <c r="J70" s="31"/>
      <c r="K70" s="32">
        <f>IF(AND(H70= "",I70= ""), 0, ROUND(ROUND(J70, 2) * ROUND(IF(I70="",H70,I70),  3), 2))</f>
        <v>0</v>
      </c>
      <c r="L70" s="7"/>
      <c r="N70" s="33">
        <v>0.2</v>
      </c>
      <c r="R70" s="7">
        <v>1373</v>
      </c>
    </row>
    <row r="71" spans="1:18" ht="40" customHeight="1" x14ac:dyDescent="0.35">
      <c r="A71" s="7" t="s">
        <v>63</v>
      </c>
      <c r="B71" s="34"/>
      <c r="C71" s="34"/>
      <c r="D71" s="77" t="s">
        <v>112</v>
      </c>
      <c r="E71" s="77"/>
      <c r="F71" s="77"/>
      <c r="G71" s="77"/>
      <c r="H71" s="77"/>
      <c r="I71" s="77"/>
      <c r="J71" s="77"/>
      <c r="K71" s="34"/>
    </row>
    <row r="72" spans="1:18" hidden="1" x14ac:dyDescent="0.35">
      <c r="A72" s="7" t="s">
        <v>65</v>
      </c>
    </row>
    <row r="73" spans="1:18" x14ac:dyDescent="0.35">
      <c r="A73" s="7">
        <v>9</v>
      </c>
      <c r="B73" s="27" t="s">
        <v>113</v>
      </c>
      <c r="C73" s="27"/>
      <c r="D73" s="75" t="s">
        <v>114</v>
      </c>
      <c r="E73" s="76"/>
      <c r="F73" s="76"/>
      <c r="G73" s="129" t="s">
        <v>15</v>
      </c>
      <c r="H73" s="30">
        <v>0</v>
      </c>
      <c r="I73" s="30"/>
      <c r="J73" s="31"/>
      <c r="K73" s="32">
        <f>IF(AND(H73= "",I73= ""), 0, ROUND(ROUND(J73, 2) * ROUND(IF(I73="",H73,I73),  3), 2))</f>
        <v>0</v>
      </c>
      <c r="L73" s="7"/>
      <c r="N73" s="33">
        <v>0.2</v>
      </c>
      <c r="R73" s="7">
        <v>1373</v>
      </c>
    </row>
    <row r="74" spans="1:18" ht="90" customHeight="1" x14ac:dyDescent="0.35">
      <c r="A74" s="7" t="s">
        <v>63</v>
      </c>
      <c r="B74" s="34"/>
      <c r="C74" s="34"/>
      <c r="D74" s="77" t="s">
        <v>115</v>
      </c>
      <c r="E74" s="77"/>
      <c r="F74" s="77"/>
      <c r="G74" s="77"/>
      <c r="H74" s="77"/>
      <c r="I74" s="77"/>
      <c r="J74" s="77"/>
      <c r="K74" s="34"/>
    </row>
    <row r="75" spans="1:18" hidden="1" x14ac:dyDescent="0.35">
      <c r="A75" s="7" t="s">
        <v>65</v>
      </c>
    </row>
    <row r="76" spans="1:18" x14ac:dyDescent="0.35">
      <c r="A76" s="7">
        <v>9</v>
      </c>
      <c r="B76" s="27" t="s">
        <v>116</v>
      </c>
      <c r="C76" s="27"/>
      <c r="D76" s="75" t="s">
        <v>117</v>
      </c>
      <c r="E76" s="76"/>
      <c r="F76" s="76"/>
      <c r="G76" s="129" t="s">
        <v>15</v>
      </c>
      <c r="H76" s="30">
        <v>0</v>
      </c>
      <c r="I76" s="30"/>
      <c r="J76" s="31"/>
      <c r="K76" s="32">
        <f>IF(AND(H76= "",I76= ""), 0, ROUND(ROUND(J76, 2) * ROUND(IF(I76="",H76,I76),  3), 2))</f>
        <v>0</v>
      </c>
      <c r="L76" s="7"/>
      <c r="N76" s="33">
        <v>0.2</v>
      </c>
      <c r="R76" s="7">
        <v>1373</v>
      </c>
    </row>
    <row r="77" spans="1:18" ht="70" customHeight="1" x14ac:dyDescent="0.35">
      <c r="A77" s="7" t="s">
        <v>63</v>
      </c>
      <c r="B77" s="34"/>
      <c r="C77" s="34"/>
      <c r="D77" s="77" t="s">
        <v>118</v>
      </c>
      <c r="E77" s="77"/>
      <c r="F77" s="77"/>
      <c r="G77" s="77"/>
      <c r="H77" s="77"/>
      <c r="I77" s="77"/>
      <c r="J77" s="77"/>
      <c r="K77" s="34"/>
    </row>
    <row r="78" spans="1:18" hidden="1" x14ac:dyDescent="0.35">
      <c r="A78" s="7" t="s">
        <v>65</v>
      </c>
    </row>
    <row r="79" spans="1:18" x14ac:dyDescent="0.35">
      <c r="A79" s="7">
        <v>9</v>
      </c>
      <c r="B79" s="27" t="s">
        <v>119</v>
      </c>
      <c r="C79" s="27"/>
      <c r="D79" s="75" t="s">
        <v>120</v>
      </c>
      <c r="E79" s="76"/>
      <c r="F79" s="76"/>
      <c r="G79" s="129" t="s">
        <v>15</v>
      </c>
      <c r="H79" s="30">
        <v>0</v>
      </c>
      <c r="I79" s="30"/>
      <c r="J79" s="31"/>
      <c r="K79" s="32">
        <f>IF(AND(H79= "",I79= ""), 0, ROUND(ROUND(J79, 2) * ROUND(IF(I79="",H79,I79),  3), 2))</f>
        <v>0</v>
      </c>
      <c r="L79" s="7"/>
      <c r="N79" s="33">
        <v>0.2</v>
      </c>
      <c r="R79" s="7">
        <v>1373</v>
      </c>
    </row>
    <row r="80" spans="1:18" ht="40" customHeight="1" x14ac:dyDescent="0.35">
      <c r="A80" s="7" t="s">
        <v>63</v>
      </c>
      <c r="B80" s="34"/>
      <c r="C80" s="34"/>
      <c r="D80" s="77" t="s">
        <v>104</v>
      </c>
      <c r="E80" s="77"/>
      <c r="F80" s="77"/>
      <c r="G80" s="77"/>
      <c r="H80" s="77"/>
      <c r="I80" s="77"/>
      <c r="J80" s="77"/>
      <c r="K80" s="34"/>
    </row>
    <row r="81" spans="1:18" hidden="1" x14ac:dyDescent="0.35">
      <c r="A81" s="7" t="s">
        <v>65</v>
      </c>
    </row>
    <row r="82" spans="1:18" hidden="1" x14ac:dyDescent="0.35">
      <c r="A82" s="7" t="s">
        <v>51</v>
      </c>
    </row>
    <row r="83" spans="1:18" x14ac:dyDescent="0.35">
      <c r="A83" s="7">
        <v>6</v>
      </c>
      <c r="B83" s="17" t="s">
        <v>121</v>
      </c>
      <c r="C83" s="17"/>
      <c r="D83" s="72" t="s">
        <v>122</v>
      </c>
      <c r="E83" s="72"/>
      <c r="F83" s="72"/>
      <c r="G83" s="20"/>
      <c r="H83" s="20"/>
      <c r="I83" s="20"/>
      <c r="J83" s="20"/>
      <c r="K83" s="21"/>
      <c r="L83" s="7"/>
    </row>
    <row r="84" spans="1:18" x14ac:dyDescent="0.35">
      <c r="A84" s="7">
        <v>8</v>
      </c>
      <c r="B84" s="27" t="s">
        <v>123</v>
      </c>
      <c r="C84" s="27"/>
      <c r="D84" s="79" t="s">
        <v>124</v>
      </c>
      <c r="E84" s="79"/>
      <c r="F84" s="79"/>
      <c r="K84" s="35"/>
      <c r="L84" s="7"/>
    </row>
    <row r="85" spans="1:18" hidden="1" x14ac:dyDescent="0.35">
      <c r="A85" s="7" t="s">
        <v>125</v>
      </c>
    </row>
    <row r="86" spans="1:18" ht="16" x14ac:dyDescent="0.35">
      <c r="A86" s="7">
        <v>9</v>
      </c>
      <c r="B86" s="27" t="s">
        <v>126</v>
      </c>
      <c r="C86" s="27"/>
      <c r="D86" s="75" t="s">
        <v>127</v>
      </c>
      <c r="E86" s="76"/>
      <c r="F86" s="76"/>
      <c r="G86" s="129" t="s">
        <v>15</v>
      </c>
      <c r="H86" s="30">
        <v>0</v>
      </c>
      <c r="I86" s="30"/>
      <c r="J86" s="31"/>
      <c r="K86" s="32">
        <f>IF(AND(H86= "",I86= ""), 0, ROUND(ROUND(J86, 2) * ROUND(IF(I86="",H86,I86),  3), 2))</f>
        <v>0</v>
      </c>
      <c r="L86" s="7"/>
      <c r="N86" s="33">
        <v>0.2</v>
      </c>
      <c r="R86" s="7">
        <v>1373</v>
      </c>
    </row>
    <row r="87" spans="1:18" ht="50" customHeight="1" x14ac:dyDescent="0.35">
      <c r="A87" s="7" t="s">
        <v>63</v>
      </c>
      <c r="B87" s="34"/>
      <c r="C87" s="34"/>
      <c r="D87" s="78" t="s">
        <v>128</v>
      </c>
      <c r="E87" s="77"/>
      <c r="F87" s="77"/>
      <c r="G87" s="77"/>
      <c r="H87" s="77"/>
      <c r="I87" s="77"/>
      <c r="J87" s="77"/>
      <c r="K87" s="34"/>
    </row>
    <row r="88" spans="1:18" hidden="1" x14ac:dyDescent="0.35">
      <c r="A88" s="7" t="s">
        <v>65</v>
      </c>
    </row>
    <row r="89" spans="1:18" hidden="1" x14ac:dyDescent="0.35">
      <c r="A89" s="7" t="s">
        <v>129</v>
      </c>
    </row>
    <row r="90" spans="1:18" hidden="1" x14ac:dyDescent="0.35">
      <c r="A90" s="7" t="s">
        <v>51</v>
      </c>
    </row>
    <row r="91" spans="1:18" hidden="1" x14ac:dyDescent="0.35">
      <c r="A91" s="7" t="s">
        <v>66</v>
      </c>
    </row>
    <row r="92" spans="1:18" x14ac:dyDescent="0.35">
      <c r="A92" s="7">
        <v>5</v>
      </c>
      <c r="B92" s="17" t="s">
        <v>130</v>
      </c>
      <c r="C92" s="17"/>
      <c r="D92" s="74" t="s">
        <v>131</v>
      </c>
      <c r="E92" s="74"/>
      <c r="F92" s="74"/>
      <c r="G92" s="25"/>
      <c r="H92" s="25"/>
      <c r="I92" s="25"/>
      <c r="J92" s="25"/>
      <c r="K92" s="26"/>
      <c r="L92" s="7"/>
    </row>
    <row r="93" spans="1:18" x14ac:dyDescent="0.35">
      <c r="A93" s="7">
        <v>6</v>
      </c>
      <c r="B93" s="17" t="s">
        <v>132</v>
      </c>
      <c r="C93" s="17"/>
      <c r="D93" s="72" t="s">
        <v>133</v>
      </c>
      <c r="E93" s="72"/>
      <c r="F93" s="72"/>
      <c r="G93" s="20"/>
      <c r="H93" s="20"/>
      <c r="I93" s="20"/>
      <c r="J93" s="20"/>
      <c r="K93" s="21"/>
      <c r="L93" s="7"/>
    </row>
    <row r="94" spans="1:18" hidden="1" x14ac:dyDescent="0.35">
      <c r="A94" s="7" t="s">
        <v>49</v>
      </c>
    </row>
    <row r="95" spans="1:18" x14ac:dyDescent="0.35">
      <c r="A95" s="7">
        <v>9</v>
      </c>
      <c r="B95" s="27" t="s">
        <v>134</v>
      </c>
      <c r="C95" s="27"/>
      <c r="D95" s="75" t="s">
        <v>135</v>
      </c>
      <c r="E95" s="76"/>
      <c r="F95" s="76"/>
      <c r="G95" s="129" t="s">
        <v>15</v>
      </c>
      <c r="H95" s="30">
        <v>0</v>
      </c>
      <c r="I95" s="30"/>
      <c r="J95" s="31"/>
      <c r="K95" s="32">
        <f>IF(AND(H95= "",I95= ""), 0, ROUND(ROUND(J95, 2) * ROUND(IF(I95="",H95,I95),  3), 2))</f>
        <v>0</v>
      </c>
      <c r="L95" s="7"/>
      <c r="N95" s="33">
        <v>0.2</v>
      </c>
      <c r="R95" s="7">
        <v>1373</v>
      </c>
    </row>
    <row r="96" spans="1:18" ht="90" customHeight="1" x14ac:dyDescent="0.35">
      <c r="A96" s="7" t="s">
        <v>63</v>
      </c>
      <c r="B96" s="34"/>
      <c r="C96" s="34"/>
      <c r="D96" s="78" t="s">
        <v>136</v>
      </c>
      <c r="E96" s="77"/>
      <c r="F96" s="77"/>
      <c r="G96" s="77"/>
      <c r="H96" s="77"/>
      <c r="I96" s="77"/>
      <c r="J96" s="77"/>
      <c r="K96" s="34"/>
    </row>
    <row r="97" spans="1:18" hidden="1" x14ac:dyDescent="0.35">
      <c r="A97" s="7" t="s">
        <v>65</v>
      </c>
    </row>
    <row r="98" spans="1:18" x14ac:dyDescent="0.35">
      <c r="A98" s="7">
        <v>9</v>
      </c>
      <c r="B98" s="27" t="s">
        <v>137</v>
      </c>
      <c r="C98" s="27"/>
      <c r="D98" s="75" t="s">
        <v>138</v>
      </c>
      <c r="E98" s="76"/>
      <c r="F98" s="76"/>
      <c r="G98" s="129" t="s">
        <v>15</v>
      </c>
      <c r="H98" s="30">
        <v>0</v>
      </c>
      <c r="I98" s="30"/>
      <c r="J98" s="31"/>
      <c r="K98" s="32">
        <f>IF(AND(H98= "",I98= ""), 0, ROUND(ROUND(J98, 2) * ROUND(IF(I98="",H98,I98),  3), 2))</f>
        <v>0</v>
      </c>
      <c r="L98" s="7"/>
      <c r="N98" s="33">
        <v>0.2</v>
      </c>
      <c r="R98" s="7">
        <v>1373</v>
      </c>
    </row>
    <row r="99" spans="1:18" ht="80" customHeight="1" x14ac:dyDescent="0.35">
      <c r="A99" s="7" t="s">
        <v>63</v>
      </c>
      <c r="B99" s="34"/>
      <c r="C99" s="34"/>
      <c r="D99" s="78" t="s">
        <v>139</v>
      </c>
      <c r="E99" s="77"/>
      <c r="F99" s="77"/>
      <c r="G99" s="77"/>
      <c r="H99" s="77"/>
      <c r="I99" s="77"/>
      <c r="J99" s="77"/>
      <c r="K99" s="34"/>
    </row>
    <row r="100" spans="1:18" hidden="1" x14ac:dyDescent="0.35">
      <c r="A100" s="7" t="s">
        <v>65</v>
      </c>
    </row>
    <row r="101" spans="1:18" hidden="1" x14ac:dyDescent="0.35">
      <c r="A101" s="7" t="s">
        <v>51</v>
      </c>
    </row>
    <row r="102" spans="1:18" x14ac:dyDescent="0.35">
      <c r="A102" s="7">
        <v>6</v>
      </c>
      <c r="B102" s="17" t="s">
        <v>140</v>
      </c>
      <c r="C102" s="17"/>
      <c r="D102" s="72" t="s">
        <v>141</v>
      </c>
      <c r="E102" s="72"/>
      <c r="F102" s="72"/>
      <c r="G102" s="20"/>
      <c r="H102" s="20"/>
      <c r="I102" s="20"/>
      <c r="J102" s="20"/>
      <c r="K102" s="21"/>
      <c r="L102" s="7"/>
    </row>
    <row r="103" spans="1:18" hidden="1" x14ac:dyDescent="0.35">
      <c r="A103" s="7" t="s">
        <v>49</v>
      </c>
    </row>
    <row r="104" spans="1:18" x14ac:dyDescent="0.35">
      <c r="A104" s="7">
        <v>9</v>
      </c>
      <c r="B104" s="27" t="s">
        <v>142</v>
      </c>
      <c r="C104" s="27" t="s">
        <v>143</v>
      </c>
      <c r="D104" s="75" t="s">
        <v>144</v>
      </c>
      <c r="E104" s="76"/>
      <c r="F104" s="76"/>
      <c r="G104" s="29" t="s">
        <v>16</v>
      </c>
      <c r="H104" s="36">
        <v>0</v>
      </c>
      <c r="I104" s="36"/>
      <c r="J104" s="31"/>
      <c r="K104" s="32">
        <f>IF(AND(H104= "",I104= ""), 0, ROUND(ROUND(J104, 2) * ROUND(IF(I104="",H104,I104),  0), 2))</f>
        <v>0</v>
      </c>
      <c r="L104" s="7"/>
      <c r="N104" s="33">
        <v>0.2</v>
      </c>
      <c r="R104" s="7">
        <v>1373</v>
      </c>
    </row>
    <row r="105" spans="1:18" hidden="1" x14ac:dyDescent="0.35">
      <c r="A105" s="7" t="s">
        <v>65</v>
      </c>
    </row>
    <row r="106" spans="1:18" x14ac:dyDescent="0.35">
      <c r="A106" s="7">
        <v>9</v>
      </c>
      <c r="B106" s="27" t="s">
        <v>145</v>
      </c>
      <c r="C106" s="27"/>
      <c r="D106" s="75" t="s">
        <v>146</v>
      </c>
      <c r="E106" s="76"/>
      <c r="F106" s="76"/>
      <c r="G106" s="129" t="s">
        <v>16</v>
      </c>
      <c r="H106" s="30">
        <v>0</v>
      </c>
      <c r="I106" s="30"/>
      <c r="J106" s="31"/>
      <c r="K106" s="32">
        <f>IF(AND(H106= "",I106= ""), 0, ROUND(ROUND(J106, 2) * ROUND(IF(I106="",H106,I106),  3), 2))</f>
        <v>0</v>
      </c>
      <c r="L106" s="7"/>
      <c r="N106" s="33">
        <v>0.2</v>
      </c>
      <c r="R106" s="7">
        <v>1373</v>
      </c>
    </row>
    <row r="107" spans="1:18" hidden="1" x14ac:dyDescent="0.35">
      <c r="A107" s="7" t="s">
        <v>65</v>
      </c>
    </row>
    <row r="108" spans="1:18" x14ac:dyDescent="0.35">
      <c r="A108" s="7">
        <v>9</v>
      </c>
      <c r="B108" s="27" t="s">
        <v>147</v>
      </c>
      <c r="C108" s="27"/>
      <c r="D108" s="75" t="s">
        <v>148</v>
      </c>
      <c r="E108" s="76"/>
      <c r="F108" s="76"/>
      <c r="G108" s="129" t="s">
        <v>16</v>
      </c>
      <c r="H108" s="30">
        <v>0</v>
      </c>
      <c r="I108" s="30"/>
      <c r="J108" s="31"/>
      <c r="K108" s="32">
        <f>IF(AND(H108= "",I108= ""), 0, ROUND(ROUND(J108, 2) * ROUND(IF(I108="",H108,I108),  3), 2))</f>
        <v>0</v>
      </c>
      <c r="L108" s="7"/>
      <c r="N108" s="33">
        <v>0.2</v>
      </c>
      <c r="R108" s="7">
        <v>1373</v>
      </c>
    </row>
    <row r="109" spans="1:18" hidden="1" x14ac:dyDescent="0.35">
      <c r="A109" s="7" t="s">
        <v>65</v>
      </c>
    </row>
    <row r="110" spans="1:18" x14ac:dyDescent="0.35">
      <c r="A110" s="7">
        <v>9</v>
      </c>
      <c r="B110" s="27" t="s">
        <v>149</v>
      </c>
      <c r="C110" s="27"/>
      <c r="D110" s="75" t="s">
        <v>150</v>
      </c>
      <c r="E110" s="76"/>
      <c r="F110" s="76"/>
      <c r="G110" s="129" t="s">
        <v>16</v>
      </c>
      <c r="H110" s="30">
        <v>0</v>
      </c>
      <c r="I110" s="30"/>
      <c r="J110" s="31"/>
      <c r="K110" s="32">
        <f>IF(AND(H110= "",I110= ""), 0, ROUND(ROUND(J110, 2) * ROUND(IF(I110="",H110,I110),  3), 2))</f>
        <v>0</v>
      </c>
      <c r="L110" s="7"/>
      <c r="N110" s="33">
        <v>0.2</v>
      </c>
      <c r="R110" s="7">
        <v>1373</v>
      </c>
    </row>
    <row r="111" spans="1:18" hidden="1" x14ac:dyDescent="0.35">
      <c r="A111" s="7" t="s">
        <v>65</v>
      </c>
    </row>
    <row r="112" spans="1:18" x14ac:dyDescent="0.35">
      <c r="A112" s="7">
        <v>9</v>
      </c>
      <c r="B112" s="27" t="s">
        <v>151</v>
      </c>
      <c r="C112" s="27"/>
      <c r="D112" s="75" t="s">
        <v>152</v>
      </c>
      <c r="E112" s="76"/>
      <c r="F112" s="76"/>
      <c r="G112" s="129" t="s">
        <v>16</v>
      </c>
      <c r="H112" s="30">
        <v>0</v>
      </c>
      <c r="I112" s="30"/>
      <c r="J112" s="31"/>
      <c r="K112" s="32">
        <f>IF(AND(H112= "",I112= ""), 0, ROUND(ROUND(J112, 2) * ROUND(IF(I112="",H112,I112),  3), 2))</f>
        <v>0</v>
      </c>
      <c r="L112" s="7"/>
      <c r="N112" s="33">
        <v>0.2</v>
      </c>
      <c r="R112" s="7">
        <v>1373</v>
      </c>
    </row>
    <row r="113" spans="1:18" hidden="1" x14ac:dyDescent="0.35">
      <c r="A113" s="7" t="s">
        <v>65</v>
      </c>
    </row>
    <row r="114" spans="1:18" x14ac:dyDescent="0.35">
      <c r="A114" s="7">
        <v>9</v>
      </c>
      <c r="B114" s="27" t="s">
        <v>153</v>
      </c>
      <c r="C114" s="27"/>
      <c r="D114" s="75" t="s">
        <v>154</v>
      </c>
      <c r="E114" s="76"/>
      <c r="F114" s="76"/>
      <c r="G114" s="129" t="s">
        <v>16</v>
      </c>
      <c r="H114" s="30">
        <v>0</v>
      </c>
      <c r="I114" s="30"/>
      <c r="J114" s="31"/>
      <c r="K114" s="32">
        <f>IF(AND(H114= "",I114= ""), 0, ROUND(ROUND(J114, 2) * ROUND(IF(I114="",H114,I114),  3), 2))</f>
        <v>0</v>
      </c>
      <c r="L114" s="7"/>
      <c r="N114" s="33">
        <v>0.2</v>
      </c>
      <c r="R114" s="7">
        <v>1373</v>
      </c>
    </row>
    <row r="115" spans="1:18" hidden="1" x14ac:dyDescent="0.35">
      <c r="A115" s="7" t="s">
        <v>65</v>
      </c>
    </row>
    <row r="116" spans="1:18" x14ac:dyDescent="0.35">
      <c r="A116" s="7">
        <v>9</v>
      </c>
      <c r="B116" s="27" t="s">
        <v>155</v>
      </c>
      <c r="C116" s="27"/>
      <c r="D116" s="75" t="s">
        <v>156</v>
      </c>
      <c r="E116" s="76"/>
      <c r="F116" s="76"/>
      <c r="G116" s="129" t="s">
        <v>16</v>
      </c>
      <c r="H116" s="30">
        <v>0</v>
      </c>
      <c r="I116" s="30"/>
      <c r="J116" s="31"/>
      <c r="K116" s="32">
        <f>IF(AND(H116= "",I116= ""), 0, ROUND(ROUND(J116, 2) * ROUND(IF(I116="",H116,I116),  3), 2))</f>
        <v>0</v>
      </c>
      <c r="L116" s="7"/>
      <c r="N116" s="33">
        <v>0.2</v>
      </c>
      <c r="R116" s="7">
        <v>1373</v>
      </c>
    </row>
    <row r="117" spans="1:18" hidden="1" x14ac:dyDescent="0.35">
      <c r="A117" s="7" t="s">
        <v>65</v>
      </c>
    </row>
    <row r="118" spans="1:18" x14ac:dyDescent="0.35">
      <c r="A118" s="7">
        <v>9</v>
      </c>
      <c r="B118" s="27" t="s">
        <v>157</v>
      </c>
      <c r="C118" s="27"/>
      <c r="D118" s="75" t="s">
        <v>158</v>
      </c>
      <c r="E118" s="76"/>
      <c r="F118" s="76"/>
      <c r="G118" s="129" t="s">
        <v>16</v>
      </c>
      <c r="H118" s="30">
        <v>0</v>
      </c>
      <c r="I118" s="30"/>
      <c r="J118" s="31"/>
      <c r="K118" s="32">
        <f>IF(AND(H118= "",I118= ""), 0, ROUND(ROUND(J118, 2) * ROUND(IF(I118="",H118,I118),  3), 2))</f>
        <v>0</v>
      </c>
      <c r="L118" s="7"/>
      <c r="N118" s="33">
        <v>0.2</v>
      </c>
      <c r="R118" s="7">
        <v>1373</v>
      </c>
    </row>
    <row r="119" spans="1:18" hidden="1" x14ac:dyDescent="0.35">
      <c r="A119" s="7" t="s">
        <v>65</v>
      </c>
    </row>
    <row r="120" spans="1:18" x14ac:dyDescent="0.35">
      <c r="A120" s="7">
        <v>9</v>
      </c>
      <c r="B120" s="27" t="s">
        <v>159</v>
      </c>
      <c r="C120" s="27"/>
      <c r="D120" s="75" t="s">
        <v>160</v>
      </c>
      <c r="E120" s="76"/>
      <c r="F120" s="76"/>
      <c r="G120" s="129" t="s">
        <v>16</v>
      </c>
      <c r="H120" s="30">
        <v>0</v>
      </c>
      <c r="I120" s="30"/>
      <c r="J120" s="31"/>
      <c r="K120" s="32">
        <f>IF(AND(H120= "",I120= ""), 0, ROUND(ROUND(J120, 2) * ROUND(IF(I120="",H120,I120),  3), 2))</f>
        <v>0</v>
      </c>
      <c r="L120" s="7"/>
      <c r="N120" s="33">
        <v>0.2</v>
      </c>
      <c r="R120" s="7">
        <v>1373</v>
      </c>
    </row>
    <row r="121" spans="1:18" hidden="1" x14ac:dyDescent="0.35">
      <c r="A121" s="7" t="s">
        <v>65</v>
      </c>
    </row>
    <row r="122" spans="1:18" ht="16" x14ac:dyDescent="0.35">
      <c r="A122" s="7">
        <v>9</v>
      </c>
      <c r="B122" s="27" t="s">
        <v>161</v>
      </c>
      <c r="C122" s="27"/>
      <c r="D122" s="75" t="s">
        <v>162</v>
      </c>
      <c r="E122" s="76"/>
      <c r="F122" s="76"/>
      <c r="G122" s="129" t="s">
        <v>16</v>
      </c>
      <c r="H122" s="30">
        <v>0</v>
      </c>
      <c r="I122" s="30"/>
      <c r="J122" s="31"/>
      <c r="K122" s="32">
        <f>IF(AND(H122= "",I122= ""), 0, ROUND(ROUND(J122, 2) * ROUND(IF(I122="",H122,I122),  3), 2))</f>
        <v>0</v>
      </c>
      <c r="L122" s="7"/>
      <c r="N122" s="33">
        <v>0.2</v>
      </c>
      <c r="R122" s="7">
        <v>1373</v>
      </c>
    </row>
    <row r="123" spans="1:18" hidden="1" x14ac:dyDescent="0.35">
      <c r="A123" s="7" t="s">
        <v>65</v>
      </c>
    </row>
    <row r="124" spans="1:18" ht="16" x14ac:dyDescent="0.35">
      <c r="A124" s="7">
        <v>9</v>
      </c>
      <c r="B124" s="27" t="s">
        <v>163</v>
      </c>
      <c r="C124" s="27"/>
      <c r="D124" s="75" t="s">
        <v>164</v>
      </c>
      <c r="E124" s="76"/>
      <c r="F124" s="76"/>
      <c r="G124" s="129" t="s">
        <v>16</v>
      </c>
      <c r="H124" s="30">
        <v>0</v>
      </c>
      <c r="I124" s="30"/>
      <c r="J124" s="31"/>
      <c r="K124" s="32">
        <f>IF(AND(H124= "",I124= ""), 0, ROUND(ROUND(J124, 2) * ROUND(IF(I124="",H124,I124),  3), 2))</f>
        <v>0</v>
      </c>
      <c r="L124" s="7"/>
      <c r="N124" s="33">
        <v>0.2</v>
      </c>
      <c r="R124" s="7">
        <v>1373</v>
      </c>
    </row>
    <row r="125" spans="1:18" hidden="1" x14ac:dyDescent="0.35">
      <c r="A125" s="7" t="s">
        <v>65</v>
      </c>
    </row>
    <row r="126" spans="1:18" ht="16" x14ac:dyDescent="0.35">
      <c r="A126" s="7">
        <v>9</v>
      </c>
      <c r="B126" s="27" t="s">
        <v>165</v>
      </c>
      <c r="C126" s="27"/>
      <c r="D126" s="75" t="s">
        <v>166</v>
      </c>
      <c r="E126" s="76"/>
      <c r="F126" s="76"/>
      <c r="G126" s="129" t="s">
        <v>16</v>
      </c>
      <c r="H126" s="30">
        <v>0</v>
      </c>
      <c r="I126" s="30"/>
      <c r="J126" s="31"/>
      <c r="K126" s="32">
        <f>IF(AND(H126= "",I126= ""), 0, ROUND(ROUND(J126, 2) * ROUND(IF(I126="",H126,I126),  3), 2))</f>
        <v>0</v>
      </c>
      <c r="L126" s="7"/>
      <c r="N126" s="33">
        <v>0.2</v>
      </c>
      <c r="R126" s="7">
        <v>1373</v>
      </c>
    </row>
    <row r="127" spans="1:18" hidden="1" x14ac:dyDescent="0.35">
      <c r="A127" s="7" t="s">
        <v>65</v>
      </c>
    </row>
    <row r="128" spans="1:18" ht="16" x14ac:dyDescent="0.35">
      <c r="A128" s="7">
        <v>9</v>
      </c>
      <c r="B128" s="27" t="s">
        <v>167</v>
      </c>
      <c r="C128" s="27"/>
      <c r="D128" s="75" t="s">
        <v>168</v>
      </c>
      <c r="E128" s="76"/>
      <c r="F128" s="76"/>
      <c r="G128" s="129" t="s">
        <v>16</v>
      </c>
      <c r="H128" s="30">
        <v>0</v>
      </c>
      <c r="I128" s="30"/>
      <c r="J128" s="31"/>
      <c r="K128" s="32">
        <f>IF(AND(H128= "",I128= ""), 0, ROUND(ROUND(J128, 2) * ROUND(IF(I128="",H128,I128),  3), 2))</f>
        <v>0</v>
      </c>
      <c r="L128" s="7"/>
      <c r="N128" s="33">
        <v>0.2</v>
      </c>
      <c r="R128" s="7">
        <v>1373</v>
      </c>
    </row>
    <row r="129" spans="1:18" hidden="1" x14ac:dyDescent="0.35">
      <c r="A129" s="7" t="s">
        <v>65</v>
      </c>
    </row>
    <row r="130" spans="1:18" ht="16" x14ac:dyDescent="0.35">
      <c r="A130" s="7">
        <v>9</v>
      </c>
      <c r="B130" s="27" t="s">
        <v>169</v>
      </c>
      <c r="C130" s="27"/>
      <c r="D130" s="75" t="s">
        <v>170</v>
      </c>
      <c r="E130" s="76"/>
      <c r="F130" s="76"/>
      <c r="G130" s="129" t="s">
        <v>16</v>
      </c>
      <c r="H130" s="30">
        <v>0</v>
      </c>
      <c r="I130" s="30"/>
      <c r="J130" s="31"/>
      <c r="K130" s="32">
        <f>IF(AND(H130= "",I130= ""), 0, ROUND(ROUND(J130, 2) * ROUND(IF(I130="",H130,I130),  3), 2))</f>
        <v>0</v>
      </c>
      <c r="L130" s="7"/>
      <c r="N130" s="33">
        <v>0.2</v>
      </c>
      <c r="R130" s="7">
        <v>1373</v>
      </c>
    </row>
    <row r="131" spans="1:18" hidden="1" x14ac:dyDescent="0.35">
      <c r="A131" s="7" t="s">
        <v>65</v>
      </c>
    </row>
    <row r="132" spans="1:18" ht="16" x14ac:dyDescent="0.35">
      <c r="A132" s="7">
        <v>9</v>
      </c>
      <c r="B132" s="27" t="s">
        <v>171</v>
      </c>
      <c r="C132" s="27"/>
      <c r="D132" s="75" t="s">
        <v>172</v>
      </c>
      <c r="E132" s="76"/>
      <c r="F132" s="76"/>
      <c r="G132" s="129" t="s">
        <v>16</v>
      </c>
      <c r="H132" s="30">
        <v>0</v>
      </c>
      <c r="I132" s="30"/>
      <c r="J132" s="31"/>
      <c r="K132" s="32">
        <f>IF(AND(H132= "",I132= ""), 0, ROUND(ROUND(J132, 2) * ROUND(IF(I132="",H132,I132),  3), 2))</f>
        <v>0</v>
      </c>
      <c r="L132" s="7"/>
      <c r="N132" s="33">
        <v>0.2</v>
      </c>
      <c r="R132" s="7">
        <v>1373</v>
      </c>
    </row>
    <row r="133" spans="1:18" hidden="1" x14ac:dyDescent="0.35">
      <c r="A133" s="7" t="s">
        <v>65</v>
      </c>
    </row>
    <row r="134" spans="1:18" ht="16" x14ac:dyDescent="0.35">
      <c r="A134" s="7">
        <v>9</v>
      </c>
      <c r="B134" s="27" t="s">
        <v>173</v>
      </c>
      <c r="C134" s="27"/>
      <c r="D134" s="75" t="s">
        <v>174</v>
      </c>
      <c r="E134" s="76"/>
      <c r="F134" s="76"/>
      <c r="G134" s="129" t="s">
        <v>16</v>
      </c>
      <c r="H134" s="30">
        <v>0</v>
      </c>
      <c r="I134" s="30"/>
      <c r="J134" s="31"/>
      <c r="K134" s="32">
        <f>IF(AND(H134= "",I134= ""), 0, ROUND(ROUND(J134, 2) * ROUND(IF(I134="",H134,I134),  3), 2))</f>
        <v>0</v>
      </c>
      <c r="L134" s="7"/>
      <c r="N134" s="33">
        <v>0.2</v>
      </c>
      <c r="R134" s="7">
        <v>1373</v>
      </c>
    </row>
    <row r="135" spans="1:18" hidden="1" x14ac:dyDescent="0.35">
      <c r="A135" s="7" t="s">
        <v>65</v>
      </c>
    </row>
    <row r="136" spans="1:18" hidden="1" x14ac:dyDescent="0.35">
      <c r="A136" s="7" t="s">
        <v>51</v>
      </c>
    </row>
    <row r="137" spans="1:18" hidden="1" x14ac:dyDescent="0.35">
      <c r="A137" s="7" t="s">
        <v>66</v>
      </c>
    </row>
    <row r="138" spans="1:18" x14ac:dyDescent="0.35">
      <c r="A138" s="7">
        <v>5</v>
      </c>
      <c r="B138" s="17" t="s">
        <v>175</v>
      </c>
      <c r="C138" s="17" t="s">
        <v>176</v>
      </c>
      <c r="D138" s="74" t="s">
        <v>177</v>
      </c>
      <c r="E138" s="74"/>
      <c r="F138" s="74"/>
      <c r="G138" s="25"/>
      <c r="H138" s="25"/>
      <c r="I138" s="25"/>
      <c r="J138" s="25"/>
      <c r="K138" s="26"/>
      <c r="L138" s="7"/>
    </row>
    <row r="139" spans="1:18" x14ac:dyDescent="0.35">
      <c r="A139" s="7">
        <v>6</v>
      </c>
      <c r="B139" s="17" t="s">
        <v>178</v>
      </c>
      <c r="C139" s="17"/>
      <c r="D139" s="72" t="s">
        <v>179</v>
      </c>
      <c r="E139" s="72"/>
      <c r="F139" s="72"/>
      <c r="G139" s="20"/>
      <c r="H139" s="20"/>
      <c r="I139" s="20"/>
      <c r="J139" s="20"/>
      <c r="K139" s="21"/>
      <c r="L139" s="7"/>
    </row>
    <row r="140" spans="1:18" hidden="1" x14ac:dyDescent="0.35">
      <c r="A140" s="7" t="s">
        <v>49</v>
      </c>
    </row>
    <row r="141" spans="1:18" x14ac:dyDescent="0.35">
      <c r="A141" s="7">
        <v>9</v>
      </c>
      <c r="B141" s="27" t="s">
        <v>180</v>
      </c>
      <c r="C141" s="27" t="s">
        <v>181</v>
      </c>
      <c r="D141" s="75" t="s">
        <v>179</v>
      </c>
      <c r="E141" s="76"/>
      <c r="F141" s="76"/>
      <c r="G141" s="129" t="s">
        <v>307</v>
      </c>
      <c r="H141" s="36">
        <v>0</v>
      </c>
      <c r="I141" s="36"/>
      <c r="J141" s="31"/>
      <c r="K141" s="32">
        <f>IF(AND(H141= "",I141= ""), 0, ROUND(ROUND(J141, 2) * ROUND(IF(I141="",H141,I141),  0), 2))</f>
        <v>0</v>
      </c>
      <c r="L141" s="7"/>
      <c r="N141" s="33">
        <v>0.2</v>
      </c>
      <c r="R141" s="7">
        <v>1373</v>
      </c>
    </row>
    <row r="142" spans="1:18" hidden="1" x14ac:dyDescent="0.35">
      <c r="A142" s="7" t="s">
        <v>65</v>
      </c>
    </row>
    <row r="143" spans="1:18" hidden="1" x14ac:dyDescent="0.35">
      <c r="A143" s="7" t="s">
        <v>51</v>
      </c>
    </row>
    <row r="144" spans="1:18" hidden="1" x14ac:dyDescent="0.35">
      <c r="A144" s="7" t="s">
        <v>66</v>
      </c>
    </row>
    <row r="145" spans="1:12" hidden="1" x14ac:dyDescent="0.35">
      <c r="A145" s="7" t="s">
        <v>182</v>
      </c>
    </row>
    <row r="146" spans="1:12" x14ac:dyDescent="0.35">
      <c r="A146" s="7" t="s">
        <v>44</v>
      </c>
      <c r="B146" s="28"/>
      <c r="C146" s="28"/>
      <c r="D146" s="80"/>
      <c r="E146" s="80"/>
      <c r="F146" s="80"/>
      <c r="K146" s="28"/>
    </row>
    <row r="147" spans="1:12" x14ac:dyDescent="0.35">
      <c r="B147" s="28"/>
      <c r="C147" s="28"/>
      <c r="D147" s="83" t="s">
        <v>46</v>
      </c>
      <c r="E147" s="84"/>
      <c r="F147" s="84"/>
      <c r="G147" s="81"/>
      <c r="H147" s="81"/>
      <c r="I147" s="81"/>
      <c r="J147" s="81"/>
      <c r="K147" s="82"/>
    </row>
    <row r="148" spans="1:12" x14ac:dyDescent="0.35">
      <c r="B148" s="28"/>
      <c r="C148" s="28"/>
      <c r="D148" s="86"/>
      <c r="E148" s="53"/>
      <c r="F148" s="53"/>
      <c r="G148" s="53"/>
      <c r="H148" s="53"/>
      <c r="I148" s="53"/>
      <c r="J148" s="53"/>
      <c r="K148" s="85"/>
    </row>
    <row r="149" spans="1:12" x14ac:dyDescent="0.35">
      <c r="B149" s="28"/>
      <c r="C149" s="28"/>
      <c r="D149" s="89" t="s">
        <v>183</v>
      </c>
      <c r="E149" s="90"/>
      <c r="F149" s="90"/>
      <c r="G149" s="87">
        <f>SUMIF(L10:L146, IF(L9="","",L9), K10:K146)</f>
        <v>0</v>
      </c>
      <c r="H149" s="87"/>
      <c r="I149" s="87"/>
      <c r="J149" s="87"/>
      <c r="K149" s="88"/>
    </row>
    <row r="150" spans="1:12" x14ac:dyDescent="0.35">
      <c r="B150" s="28"/>
      <c r="C150" s="28"/>
      <c r="D150" s="89" t="s">
        <v>184</v>
      </c>
      <c r="E150" s="90"/>
      <c r="F150" s="90"/>
      <c r="G150" s="87">
        <f>ROUND(SUMIF(L10:L146, IF(L9="","",L9), K10:K146) * 0.2, 2)</f>
        <v>0</v>
      </c>
      <c r="H150" s="87"/>
      <c r="I150" s="87"/>
      <c r="J150" s="87"/>
      <c r="K150" s="88"/>
    </row>
    <row r="151" spans="1:12" x14ac:dyDescent="0.35">
      <c r="B151" s="28"/>
      <c r="C151" s="28"/>
      <c r="D151" s="93" t="s">
        <v>185</v>
      </c>
      <c r="E151" s="94"/>
      <c r="F151" s="94"/>
      <c r="G151" s="91">
        <f>SUM(G149:G150)</f>
        <v>0</v>
      </c>
      <c r="H151" s="91"/>
      <c r="I151" s="91"/>
      <c r="J151" s="91"/>
      <c r="K151" s="92"/>
    </row>
    <row r="152" spans="1:12" ht="15.5" customHeight="1" x14ac:dyDescent="0.35">
      <c r="A152" s="7">
        <v>3</v>
      </c>
      <c r="B152" s="17" t="s">
        <v>186</v>
      </c>
      <c r="C152" s="17"/>
      <c r="D152" s="71" t="s">
        <v>187</v>
      </c>
      <c r="E152" s="71"/>
      <c r="F152" s="71"/>
      <c r="G152" s="18"/>
      <c r="H152" s="18"/>
      <c r="I152" s="18"/>
      <c r="J152" s="18"/>
      <c r="K152" s="19"/>
      <c r="L152" s="7"/>
    </row>
    <row r="153" spans="1:12" hidden="1" x14ac:dyDescent="0.35">
      <c r="A153" s="7">
        <v>4</v>
      </c>
    </row>
    <row r="154" spans="1:12" hidden="1" x14ac:dyDescent="0.35">
      <c r="A154" s="7" t="s">
        <v>182</v>
      </c>
    </row>
    <row r="155" spans="1:12" x14ac:dyDescent="0.35">
      <c r="A155" s="7">
        <v>4</v>
      </c>
      <c r="B155" s="17" t="s">
        <v>188</v>
      </c>
      <c r="C155" s="17"/>
      <c r="D155" s="73" t="s">
        <v>189</v>
      </c>
      <c r="E155" s="73"/>
      <c r="F155" s="73"/>
      <c r="G155" s="23"/>
      <c r="H155" s="23"/>
      <c r="I155" s="23"/>
      <c r="J155" s="23"/>
      <c r="K155" s="24"/>
      <c r="L155" s="7"/>
    </row>
    <row r="156" spans="1:12" x14ac:dyDescent="0.35">
      <c r="A156" s="7">
        <v>5</v>
      </c>
      <c r="B156" s="17" t="s">
        <v>190</v>
      </c>
      <c r="C156" s="17"/>
      <c r="D156" s="74" t="s">
        <v>191</v>
      </c>
      <c r="E156" s="74"/>
      <c r="F156" s="74"/>
      <c r="G156" s="25"/>
      <c r="H156" s="25"/>
      <c r="I156" s="25"/>
      <c r="J156" s="25"/>
      <c r="K156" s="26"/>
      <c r="L156" s="7"/>
    </row>
    <row r="157" spans="1:12" hidden="1" x14ac:dyDescent="0.35">
      <c r="A157" s="7" t="s">
        <v>192</v>
      </c>
    </row>
    <row r="158" spans="1:12" hidden="1" x14ac:dyDescent="0.35">
      <c r="A158" s="7" t="s">
        <v>66</v>
      </c>
    </row>
    <row r="159" spans="1:12" x14ac:dyDescent="0.35">
      <c r="A159" s="7">
        <v>5</v>
      </c>
      <c r="B159" s="17" t="s">
        <v>193</v>
      </c>
      <c r="C159" s="17"/>
      <c r="D159" s="74" t="s">
        <v>194</v>
      </c>
      <c r="E159" s="74"/>
      <c r="F159" s="74"/>
      <c r="G159" s="25"/>
      <c r="H159" s="25"/>
      <c r="I159" s="25"/>
      <c r="J159" s="25"/>
      <c r="K159" s="26"/>
      <c r="L159" s="7"/>
    </row>
    <row r="160" spans="1:12" hidden="1" x14ac:dyDescent="0.35">
      <c r="A160" s="7" t="s">
        <v>192</v>
      </c>
    </row>
    <row r="161" spans="1:18" x14ac:dyDescent="0.35">
      <c r="A161" s="7">
        <v>9</v>
      </c>
      <c r="B161" s="27" t="s">
        <v>195</v>
      </c>
      <c r="C161" s="27"/>
      <c r="D161" s="75" t="s">
        <v>196</v>
      </c>
      <c r="E161" s="76"/>
      <c r="F161" s="76"/>
      <c r="G161" s="129" t="s">
        <v>15</v>
      </c>
      <c r="H161" s="30">
        <v>0</v>
      </c>
      <c r="I161" s="30"/>
      <c r="J161" s="31"/>
      <c r="K161" s="32">
        <f>IF(AND(H161= "",I161= ""), 0, ROUND(ROUND(J161, 2) * ROUND(IF(I161="",H161,I161),  3), 2))</f>
        <v>0</v>
      </c>
      <c r="L161" s="7"/>
      <c r="N161" s="33">
        <v>0.2</v>
      </c>
      <c r="R161" s="7">
        <v>1373</v>
      </c>
    </row>
    <row r="162" spans="1:18" ht="110" customHeight="1" x14ac:dyDescent="0.35">
      <c r="A162" s="7" t="s">
        <v>63</v>
      </c>
      <c r="B162" s="34"/>
      <c r="C162" s="34"/>
      <c r="D162" s="77" t="s">
        <v>197</v>
      </c>
      <c r="E162" s="77"/>
      <c r="F162" s="77"/>
      <c r="G162" s="77"/>
      <c r="H162" s="77"/>
      <c r="I162" s="77"/>
      <c r="J162" s="77"/>
      <c r="K162" s="34"/>
    </row>
    <row r="163" spans="1:18" hidden="1" x14ac:dyDescent="0.35">
      <c r="A163" s="7" t="s">
        <v>65</v>
      </c>
    </row>
    <row r="164" spans="1:18" x14ac:dyDescent="0.35">
      <c r="A164" s="7">
        <v>9</v>
      </c>
      <c r="B164" s="27" t="s">
        <v>198</v>
      </c>
      <c r="C164" s="27"/>
      <c r="D164" s="75" t="s">
        <v>199</v>
      </c>
      <c r="E164" s="76"/>
      <c r="F164" s="76"/>
      <c r="G164" s="129" t="s">
        <v>15</v>
      </c>
      <c r="H164" s="30">
        <v>0</v>
      </c>
      <c r="I164" s="30"/>
      <c r="J164" s="31"/>
      <c r="K164" s="32">
        <f>IF(AND(H164= "",I164= ""), 0, ROUND(ROUND(J164, 2) * ROUND(IF(I164="",H164,I164),  3), 2))</f>
        <v>0</v>
      </c>
      <c r="L164" s="7"/>
      <c r="N164" s="33">
        <v>0.2</v>
      </c>
      <c r="R164" s="7">
        <v>1373</v>
      </c>
    </row>
    <row r="165" spans="1:18" ht="80" customHeight="1" x14ac:dyDescent="0.35">
      <c r="A165" s="7" t="s">
        <v>63</v>
      </c>
      <c r="B165" s="34"/>
      <c r="C165" s="34"/>
      <c r="D165" s="77" t="s">
        <v>200</v>
      </c>
      <c r="E165" s="77"/>
      <c r="F165" s="77"/>
      <c r="G165" s="77"/>
      <c r="H165" s="77"/>
      <c r="I165" s="77"/>
      <c r="J165" s="77"/>
      <c r="K165" s="34"/>
    </row>
    <row r="166" spans="1:18" hidden="1" x14ac:dyDescent="0.35">
      <c r="A166" s="7" t="s">
        <v>65</v>
      </c>
    </row>
    <row r="167" spans="1:18" hidden="1" x14ac:dyDescent="0.35">
      <c r="A167" s="7" t="s">
        <v>66</v>
      </c>
    </row>
    <row r="168" spans="1:18" x14ac:dyDescent="0.35">
      <c r="A168" s="7">
        <v>5</v>
      </c>
      <c r="B168" s="17" t="s">
        <v>201</v>
      </c>
      <c r="C168" s="17"/>
      <c r="D168" s="74" t="s">
        <v>202</v>
      </c>
      <c r="E168" s="74"/>
      <c r="F168" s="74"/>
      <c r="G168" s="25"/>
      <c r="H168" s="25"/>
      <c r="I168" s="25"/>
      <c r="J168" s="25"/>
      <c r="K168" s="26"/>
      <c r="L168" s="7"/>
    </row>
    <row r="169" spans="1:18" x14ac:dyDescent="0.35">
      <c r="A169" s="7">
        <v>6</v>
      </c>
      <c r="B169" s="17" t="s">
        <v>203</v>
      </c>
      <c r="C169" s="17"/>
      <c r="D169" s="72" t="s">
        <v>204</v>
      </c>
      <c r="E169" s="72"/>
      <c r="F169" s="72"/>
      <c r="G169" s="20"/>
      <c r="H169" s="20"/>
      <c r="I169" s="20"/>
      <c r="J169" s="20"/>
      <c r="K169" s="21"/>
      <c r="L169" s="7"/>
    </row>
    <row r="170" spans="1:18" hidden="1" x14ac:dyDescent="0.35">
      <c r="A170" s="7" t="s">
        <v>49</v>
      </c>
    </row>
    <row r="171" spans="1:18" x14ac:dyDescent="0.35">
      <c r="A171" s="7">
        <v>9</v>
      </c>
      <c r="B171" s="27" t="s">
        <v>205</v>
      </c>
      <c r="C171" s="27"/>
      <c r="D171" s="75" t="s">
        <v>206</v>
      </c>
      <c r="E171" s="76"/>
      <c r="F171" s="76"/>
      <c r="G171" s="129" t="s">
        <v>15</v>
      </c>
      <c r="H171" s="30">
        <v>0</v>
      </c>
      <c r="I171" s="30"/>
      <c r="J171" s="31"/>
      <c r="K171" s="32">
        <f>IF(AND(H171= "",I171= ""), 0, ROUND(ROUND(J171, 2) * ROUND(IF(I171="",H171,I171),  3), 2))</f>
        <v>0</v>
      </c>
      <c r="L171" s="7"/>
      <c r="N171" s="33">
        <v>0.2</v>
      </c>
      <c r="R171" s="7">
        <v>1373</v>
      </c>
    </row>
    <row r="172" spans="1:18" ht="180" customHeight="1" x14ac:dyDescent="0.35">
      <c r="A172" s="7" t="s">
        <v>63</v>
      </c>
      <c r="B172" s="34"/>
      <c r="C172" s="34"/>
      <c r="D172" s="77" t="s">
        <v>207</v>
      </c>
      <c r="E172" s="77"/>
      <c r="F172" s="77"/>
      <c r="G172" s="77"/>
      <c r="H172" s="77"/>
      <c r="I172" s="77"/>
      <c r="J172" s="77"/>
      <c r="K172" s="34"/>
    </row>
    <row r="173" spans="1:18" hidden="1" x14ac:dyDescent="0.35">
      <c r="A173" s="7" t="s">
        <v>65</v>
      </c>
    </row>
    <row r="174" spans="1:18" x14ac:dyDescent="0.35">
      <c r="A174" s="7">
        <v>9</v>
      </c>
      <c r="B174" s="27" t="s">
        <v>208</v>
      </c>
      <c r="C174" s="27"/>
      <c r="D174" s="75" t="s">
        <v>209</v>
      </c>
      <c r="E174" s="76"/>
      <c r="F174" s="76"/>
      <c r="G174" s="129" t="s">
        <v>15</v>
      </c>
      <c r="H174" s="30">
        <v>0</v>
      </c>
      <c r="I174" s="30"/>
      <c r="J174" s="31"/>
      <c r="K174" s="32">
        <f>IF(AND(H174= "",I174= ""), 0, ROUND(ROUND(J174, 2) * ROUND(IF(I174="",H174,I174),  3), 2))</f>
        <v>0</v>
      </c>
      <c r="L174" s="7"/>
      <c r="N174" s="33">
        <v>0.2</v>
      </c>
      <c r="R174" s="7">
        <v>1373</v>
      </c>
    </row>
    <row r="175" spans="1:18" ht="120" customHeight="1" x14ac:dyDescent="0.35">
      <c r="A175" s="7" t="s">
        <v>63</v>
      </c>
      <c r="B175" s="34"/>
      <c r="C175" s="34"/>
      <c r="D175" s="77" t="s">
        <v>210</v>
      </c>
      <c r="E175" s="77"/>
      <c r="F175" s="77"/>
      <c r="G175" s="77"/>
      <c r="H175" s="77"/>
      <c r="I175" s="77"/>
      <c r="J175" s="77"/>
      <c r="K175" s="34"/>
    </row>
    <row r="176" spans="1:18" hidden="1" x14ac:dyDescent="0.35">
      <c r="A176" s="7" t="s">
        <v>65</v>
      </c>
    </row>
    <row r="177" spans="1:18" hidden="1" x14ac:dyDescent="0.35">
      <c r="A177" s="7" t="s">
        <v>51</v>
      </c>
    </row>
    <row r="178" spans="1:18" hidden="1" x14ac:dyDescent="0.35">
      <c r="A178" s="7" t="s">
        <v>66</v>
      </c>
    </row>
    <row r="179" spans="1:18" x14ac:dyDescent="0.35">
      <c r="A179" s="7">
        <v>5</v>
      </c>
      <c r="B179" s="17" t="s">
        <v>211</v>
      </c>
      <c r="C179" s="17"/>
      <c r="D179" s="74" t="s">
        <v>212</v>
      </c>
      <c r="E179" s="74"/>
      <c r="F179" s="74"/>
      <c r="G179" s="25"/>
      <c r="H179" s="25"/>
      <c r="I179" s="25"/>
      <c r="J179" s="25"/>
      <c r="K179" s="26"/>
      <c r="L179" s="7"/>
    </row>
    <row r="180" spans="1:18" x14ac:dyDescent="0.35">
      <c r="A180" s="7">
        <v>6</v>
      </c>
      <c r="B180" s="17" t="s">
        <v>213</v>
      </c>
      <c r="C180" s="17"/>
      <c r="D180" s="72" t="s">
        <v>214</v>
      </c>
      <c r="E180" s="72"/>
      <c r="F180" s="72"/>
      <c r="G180" s="20"/>
      <c r="H180" s="20"/>
      <c r="I180" s="20"/>
      <c r="J180" s="20"/>
      <c r="K180" s="21"/>
      <c r="L180" s="7"/>
    </row>
    <row r="181" spans="1:18" hidden="1" x14ac:dyDescent="0.35">
      <c r="A181" s="7" t="s">
        <v>49</v>
      </c>
    </row>
    <row r="182" spans="1:18" x14ac:dyDescent="0.35">
      <c r="A182" s="7">
        <v>9</v>
      </c>
      <c r="B182" s="27" t="s">
        <v>215</v>
      </c>
      <c r="C182" s="27"/>
      <c r="D182" s="75" t="s">
        <v>216</v>
      </c>
      <c r="E182" s="76"/>
      <c r="F182" s="76"/>
      <c r="G182" s="129" t="s">
        <v>308</v>
      </c>
      <c r="H182" s="30">
        <v>0</v>
      </c>
      <c r="I182" s="30"/>
      <c r="J182" s="31"/>
      <c r="K182" s="32">
        <f>IF(AND(H182= "",I182= ""), 0, ROUND(ROUND(J182, 2) * ROUND(IF(I182="",H182,I182),  3), 2))</f>
        <v>0</v>
      </c>
      <c r="L182" s="7"/>
      <c r="N182" s="33">
        <v>0.2</v>
      </c>
      <c r="R182" s="7">
        <v>1373</v>
      </c>
    </row>
    <row r="183" spans="1:18" ht="40" customHeight="1" x14ac:dyDescent="0.35">
      <c r="A183" s="7" t="s">
        <v>63</v>
      </c>
      <c r="B183" s="34"/>
      <c r="C183" s="34"/>
      <c r="D183" s="77" t="s">
        <v>217</v>
      </c>
      <c r="E183" s="77"/>
      <c r="F183" s="77"/>
      <c r="G183" s="77"/>
      <c r="H183" s="77"/>
      <c r="I183" s="77"/>
      <c r="J183" s="77"/>
      <c r="K183" s="34"/>
    </row>
    <row r="184" spans="1:18" hidden="1" x14ac:dyDescent="0.35">
      <c r="A184" s="7" t="s">
        <v>65</v>
      </c>
    </row>
    <row r="185" spans="1:18" x14ac:dyDescent="0.35">
      <c r="A185" s="7">
        <v>9</v>
      </c>
      <c r="B185" s="27" t="s">
        <v>218</v>
      </c>
      <c r="C185" s="27"/>
      <c r="D185" s="75" t="s">
        <v>219</v>
      </c>
      <c r="E185" s="76"/>
      <c r="F185" s="76"/>
      <c r="G185" s="129" t="s">
        <v>308</v>
      </c>
      <c r="H185" s="30">
        <v>0</v>
      </c>
      <c r="I185" s="30"/>
      <c r="J185" s="31"/>
      <c r="K185" s="32">
        <f>IF(AND(H185= "",I185= ""), 0, ROUND(ROUND(J185, 2) * ROUND(IF(I185="",H185,I185),  3), 2))</f>
        <v>0</v>
      </c>
      <c r="L185" s="7"/>
      <c r="N185" s="33">
        <v>0.2</v>
      </c>
      <c r="R185" s="7">
        <v>1373</v>
      </c>
    </row>
    <row r="186" spans="1:18" ht="40" customHeight="1" x14ac:dyDescent="0.35">
      <c r="A186" s="7" t="s">
        <v>63</v>
      </c>
      <c r="B186" s="34"/>
      <c r="C186" s="34"/>
      <c r="D186" s="77" t="s">
        <v>220</v>
      </c>
      <c r="E186" s="77"/>
      <c r="F186" s="77"/>
      <c r="G186" s="77"/>
      <c r="H186" s="77"/>
      <c r="I186" s="77"/>
      <c r="J186" s="77"/>
      <c r="K186" s="34"/>
    </row>
    <row r="187" spans="1:18" hidden="1" x14ac:dyDescent="0.35">
      <c r="A187" s="7" t="s">
        <v>65</v>
      </c>
    </row>
    <row r="188" spans="1:18" hidden="1" x14ac:dyDescent="0.35">
      <c r="A188" s="7" t="s">
        <v>51</v>
      </c>
    </row>
    <row r="189" spans="1:18" x14ac:dyDescent="0.35">
      <c r="A189" s="7">
        <v>6</v>
      </c>
      <c r="B189" s="17" t="s">
        <v>221</v>
      </c>
      <c r="C189" s="17"/>
      <c r="D189" s="72" t="s">
        <v>222</v>
      </c>
      <c r="E189" s="72"/>
      <c r="F189" s="72"/>
      <c r="G189" s="20"/>
      <c r="H189" s="20"/>
      <c r="I189" s="20"/>
      <c r="J189" s="20"/>
      <c r="K189" s="21"/>
      <c r="L189" s="7"/>
    </row>
    <row r="190" spans="1:18" hidden="1" x14ac:dyDescent="0.35">
      <c r="A190" s="7" t="s">
        <v>49</v>
      </c>
    </row>
    <row r="191" spans="1:18" hidden="1" x14ac:dyDescent="0.35">
      <c r="A191" s="7" t="s">
        <v>51</v>
      </c>
    </row>
    <row r="192" spans="1:18" x14ac:dyDescent="0.35">
      <c r="A192" s="7">
        <v>6</v>
      </c>
      <c r="B192" s="17" t="s">
        <v>223</v>
      </c>
      <c r="C192" s="17"/>
      <c r="D192" s="72" t="s">
        <v>224</v>
      </c>
      <c r="E192" s="72"/>
      <c r="F192" s="72"/>
      <c r="G192" s="20"/>
      <c r="H192" s="20"/>
      <c r="I192" s="20"/>
      <c r="J192" s="20"/>
      <c r="K192" s="21"/>
      <c r="L192" s="7"/>
    </row>
    <row r="193" spans="1:18" hidden="1" x14ac:dyDescent="0.35">
      <c r="A193" s="7" t="s">
        <v>49</v>
      </c>
    </row>
    <row r="194" spans="1:18" x14ac:dyDescent="0.35">
      <c r="A194" s="7">
        <v>9</v>
      </c>
      <c r="B194" s="27" t="s">
        <v>225</v>
      </c>
      <c r="C194" s="27"/>
      <c r="D194" s="75" t="s">
        <v>224</v>
      </c>
      <c r="E194" s="76"/>
      <c r="F194" s="76"/>
      <c r="G194" s="129" t="s">
        <v>307</v>
      </c>
      <c r="H194" s="30">
        <v>0</v>
      </c>
      <c r="I194" s="30"/>
      <c r="J194" s="31"/>
      <c r="K194" s="32">
        <f>IF(AND(H194= "",I194= ""), 0, ROUND(ROUND(J194, 2) * ROUND(IF(I194="",H194,I194),  3), 2))</f>
        <v>0</v>
      </c>
      <c r="L194" s="7"/>
      <c r="N194" s="33">
        <v>0.2</v>
      </c>
      <c r="R194" s="7">
        <v>1373</v>
      </c>
    </row>
    <row r="195" spans="1:18" hidden="1" x14ac:dyDescent="0.35">
      <c r="A195" s="7" t="s">
        <v>65</v>
      </c>
    </row>
    <row r="196" spans="1:18" hidden="1" x14ac:dyDescent="0.35">
      <c r="A196" s="7" t="s">
        <v>51</v>
      </c>
    </row>
    <row r="197" spans="1:18" x14ac:dyDescent="0.35">
      <c r="A197" s="7">
        <v>6</v>
      </c>
      <c r="B197" s="17" t="s">
        <v>226</v>
      </c>
      <c r="C197" s="17"/>
      <c r="D197" s="72" t="s">
        <v>227</v>
      </c>
      <c r="E197" s="72"/>
      <c r="F197" s="72"/>
      <c r="G197" s="20"/>
      <c r="H197" s="20"/>
      <c r="I197" s="20"/>
      <c r="J197" s="20"/>
      <c r="K197" s="21"/>
      <c r="L197" s="7"/>
    </row>
    <row r="198" spans="1:18" hidden="1" x14ac:dyDescent="0.35">
      <c r="A198" s="7" t="s">
        <v>49</v>
      </c>
    </row>
    <row r="199" spans="1:18" x14ac:dyDescent="0.35">
      <c r="A199" s="7">
        <v>9</v>
      </c>
      <c r="B199" s="27" t="s">
        <v>228</v>
      </c>
      <c r="C199" s="27"/>
      <c r="D199" s="75" t="s">
        <v>229</v>
      </c>
      <c r="E199" s="76"/>
      <c r="F199" s="76"/>
      <c r="G199" s="129" t="s">
        <v>16</v>
      </c>
      <c r="H199" s="30">
        <v>0</v>
      </c>
      <c r="I199" s="30"/>
      <c r="J199" s="31"/>
      <c r="K199" s="32">
        <f>IF(AND(H199= "",I199= ""), 0, ROUND(ROUND(J199, 2) * ROUND(IF(I199="",H199,I199),  3), 2))</f>
        <v>0</v>
      </c>
      <c r="L199" s="7"/>
      <c r="N199" s="33">
        <v>0.2</v>
      </c>
      <c r="R199" s="7">
        <v>1373</v>
      </c>
    </row>
    <row r="200" spans="1:18" hidden="1" x14ac:dyDescent="0.35">
      <c r="A200" s="7" t="s">
        <v>65</v>
      </c>
    </row>
    <row r="201" spans="1:18" hidden="1" x14ac:dyDescent="0.35">
      <c r="A201" s="7" t="s">
        <v>51</v>
      </c>
    </row>
    <row r="202" spans="1:18" hidden="1" x14ac:dyDescent="0.35">
      <c r="A202" s="7" t="s">
        <v>66</v>
      </c>
    </row>
    <row r="203" spans="1:18" hidden="1" x14ac:dyDescent="0.35">
      <c r="A203" s="7" t="s">
        <v>182</v>
      </c>
    </row>
    <row r="204" spans="1:18" x14ac:dyDescent="0.35">
      <c r="A204" s="7" t="s">
        <v>44</v>
      </c>
      <c r="B204" s="28"/>
      <c r="C204" s="28"/>
      <c r="D204" s="80"/>
      <c r="E204" s="80"/>
      <c r="F204" s="80"/>
      <c r="K204" s="28"/>
    </row>
    <row r="205" spans="1:18" x14ac:dyDescent="0.35">
      <c r="B205" s="28"/>
      <c r="C205" s="28"/>
      <c r="D205" s="83" t="s">
        <v>187</v>
      </c>
      <c r="E205" s="84"/>
      <c r="F205" s="84"/>
      <c r="G205" s="81"/>
      <c r="H205" s="81"/>
      <c r="I205" s="81"/>
      <c r="J205" s="81"/>
      <c r="K205" s="82"/>
    </row>
    <row r="206" spans="1:18" x14ac:dyDescent="0.35">
      <c r="B206" s="28"/>
      <c r="C206" s="28"/>
      <c r="D206" s="86"/>
      <c r="E206" s="53"/>
      <c r="F206" s="53"/>
      <c r="G206" s="53"/>
      <c r="H206" s="53"/>
      <c r="I206" s="53"/>
      <c r="J206" s="53"/>
      <c r="K206" s="85"/>
    </row>
    <row r="207" spans="1:18" x14ac:dyDescent="0.35">
      <c r="B207" s="28"/>
      <c r="C207" s="28"/>
      <c r="D207" s="89" t="s">
        <v>183</v>
      </c>
      <c r="E207" s="90"/>
      <c r="F207" s="90"/>
      <c r="G207" s="87">
        <f>SUMIF(L153:L204, IF(L152="","",L152), K153:K204)</f>
        <v>0</v>
      </c>
      <c r="H207" s="87"/>
      <c r="I207" s="87"/>
      <c r="J207" s="87"/>
      <c r="K207" s="88"/>
    </row>
    <row r="208" spans="1:18" x14ac:dyDescent="0.35">
      <c r="B208" s="28"/>
      <c r="C208" s="28"/>
      <c r="D208" s="89" t="s">
        <v>184</v>
      </c>
      <c r="E208" s="90"/>
      <c r="F208" s="90"/>
      <c r="G208" s="87">
        <f>ROUND(SUMIF(L153:L204, IF(L152="","",L152), K153:K204) * 0.2, 2)</f>
        <v>0</v>
      </c>
      <c r="H208" s="87"/>
      <c r="I208" s="87"/>
      <c r="J208" s="87"/>
      <c r="K208" s="88"/>
    </row>
    <row r="209" spans="1:11" x14ac:dyDescent="0.35">
      <c r="B209" s="28"/>
      <c r="C209" s="28"/>
      <c r="D209" s="93" t="s">
        <v>185</v>
      </c>
      <c r="E209" s="94"/>
      <c r="F209" s="94"/>
      <c r="G209" s="91">
        <f>SUM(G207:G208)</f>
        <v>0</v>
      </c>
      <c r="H209" s="91"/>
      <c r="I209" s="91"/>
      <c r="J209" s="91"/>
      <c r="K209" s="92"/>
    </row>
    <row r="210" spans="1:11" ht="31" customHeight="1" x14ac:dyDescent="0.35">
      <c r="B210" s="3"/>
      <c r="C210" s="3"/>
      <c r="D210" s="95" t="s">
        <v>230</v>
      </c>
      <c r="E210" s="95"/>
      <c r="F210" s="95"/>
      <c r="G210" s="95"/>
      <c r="H210" s="95"/>
      <c r="I210" s="95"/>
      <c r="J210" s="95"/>
      <c r="K210" s="95"/>
    </row>
    <row r="212" spans="1:11" x14ac:dyDescent="0.35">
      <c r="D212" s="96" t="s">
        <v>231</v>
      </c>
      <c r="E212" s="96"/>
      <c r="F212" s="96"/>
      <c r="G212" s="96"/>
      <c r="H212" s="96"/>
      <c r="I212" s="96"/>
      <c r="J212" s="96"/>
      <c r="K212" s="96"/>
    </row>
    <row r="213" spans="1:11" x14ac:dyDescent="0.35">
      <c r="D213" s="98" t="s">
        <v>232</v>
      </c>
      <c r="E213" s="99"/>
      <c r="F213" s="99"/>
      <c r="G213" s="97">
        <f>SUMIF(L21:L141, "", K21:K141)</f>
        <v>0</v>
      </c>
      <c r="H213" s="97"/>
      <c r="I213" s="97"/>
      <c r="J213" s="97"/>
      <c r="K213" s="97"/>
    </row>
    <row r="214" spans="1:11" x14ac:dyDescent="0.35">
      <c r="D214" s="102" t="s">
        <v>233</v>
      </c>
      <c r="E214" s="103"/>
      <c r="F214" s="103"/>
      <c r="G214" s="100">
        <f>SUMIF(L21:L141, "", K21:K141)</f>
        <v>0</v>
      </c>
      <c r="H214" s="101"/>
      <c r="I214" s="101"/>
      <c r="J214" s="101"/>
      <c r="K214" s="101"/>
    </row>
    <row r="215" spans="1:11" x14ac:dyDescent="0.35">
      <c r="D215" s="98" t="s">
        <v>234</v>
      </c>
      <c r="E215" s="99"/>
      <c r="F215" s="99"/>
      <c r="G215" s="97">
        <f>SUMIF(L161:L199, "", K161:K199)</f>
        <v>0</v>
      </c>
      <c r="H215" s="97"/>
      <c r="I215" s="97"/>
      <c r="J215" s="97"/>
      <c r="K215" s="97"/>
    </row>
    <row r="216" spans="1:11" x14ac:dyDescent="0.35">
      <c r="D216" s="102" t="s">
        <v>235</v>
      </c>
      <c r="E216" s="103"/>
      <c r="F216" s="103"/>
      <c r="G216" s="100">
        <f>SUMIF(L161:L199, "", K161:K199)</f>
        <v>0</v>
      </c>
      <c r="H216" s="101"/>
      <c r="I216" s="101"/>
      <c r="J216" s="101"/>
      <c r="K216" s="101"/>
    </row>
    <row r="217" spans="1:11" x14ac:dyDescent="0.35">
      <c r="D217" s="104" t="s">
        <v>236</v>
      </c>
      <c r="E217" s="105"/>
      <c r="F217" s="105"/>
      <c r="G217" s="38"/>
      <c r="H217" s="38"/>
      <c r="I217" s="38"/>
      <c r="J217" s="38"/>
      <c r="K217" s="39"/>
    </row>
    <row r="218" spans="1:11" x14ac:dyDescent="0.35">
      <c r="D218" s="106"/>
      <c r="E218" s="107"/>
      <c r="F218" s="107"/>
      <c r="G218" s="107"/>
      <c r="H218" s="107"/>
      <c r="I218" s="107"/>
      <c r="J218" s="107"/>
      <c r="K218" s="108"/>
    </row>
    <row r="219" spans="1:11" x14ac:dyDescent="0.35">
      <c r="A219" s="22"/>
      <c r="D219" s="109" t="s">
        <v>183</v>
      </c>
      <c r="E219" s="53"/>
      <c r="F219" s="53"/>
      <c r="G219" s="110">
        <f>SUMIF(L5:L210, IF(L4="","",L4), K5:K210)</f>
        <v>0</v>
      </c>
      <c r="H219" s="111"/>
      <c r="I219" s="111"/>
      <c r="J219" s="111"/>
      <c r="K219" s="112"/>
    </row>
    <row r="220" spans="1:11" x14ac:dyDescent="0.35">
      <c r="A220" s="22"/>
      <c r="D220" s="109" t="s">
        <v>184</v>
      </c>
      <c r="E220" s="53"/>
      <c r="F220" s="53"/>
      <c r="G220" s="110">
        <f>ROUND(SUMIF(L5:L210, IF(L4="","",L4), K5:K210) * 0.2, 2)</f>
        <v>0</v>
      </c>
      <c r="H220" s="111"/>
      <c r="I220" s="111"/>
      <c r="J220" s="111"/>
      <c r="K220" s="112"/>
    </row>
    <row r="221" spans="1:11" x14ac:dyDescent="0.35">
      <c r="D221" s="113" t="s">
        <v>185</v>
      </c>
      <c r="E221" s="114"/>
      <c r="F221" s="114"/>
      <c r="G221" s="115">
        <f>SUM(G219:G220)</f>
        <v>0</v>
      </c>
      <c r="H221" s="116"/>
      <c r="I221" s="116"/>
      <c r="J221" s="116"/>
      <c r="K221" s="117"/>
    </row>
    <row r="222" spans="1:11" x14ac:dyDescent="0.35">
      <c r="D222" s="103"/>
      <c r="E222" s="53"/>
      <c r="F222" s="53"/>
      <c r="G222" s="53"/>
      <c r="H222" s="53"/>
      <c r="I222" s="53"/>
      <c r="J222" s="53"/>
      <c r="K222" s="53"/>
    </row>
    <row r="223" spans="1:11" x14ac:dyDescent="0.35">
      <c r="D223" s="118" t="s">
        <v>237</v>
      </c>
      <c r="E223" s="118"/>
      <c r="F223" s="118"/>
      <c r="G223" s="118"/>
      <c r="H223" s="118"/>
      <c r="I223" s="118"/>
      <c r="J223" s="118"/>
      <c r="K223" s="118"/>
    </row>
    <row r="224" spans="1:11" x14ac:dyDescent="0.35">
      <c r="D224" s="119" t="str">
        <f>IF(Paramètres!AA2&lt;&gt;"",Paramètres!AA2,"")</f>
        <v xml:space="preserve">Zéro euro </v>
      </c>
      <c r="E224" s="119"/>
      <c r="F224" s="119"/>
      <c r="G224" s="119"/>
      <c r="H224" s="119"/>
      <c r="I224" s="119"/>
      <c r="J224" s="119"/>
      <c r="K224" s="119"/>
    </row>
    <row r="225" spans="4:11" x14ac:dyDescent="0.35">
      <c r="D225" s="119"/>
      <c r="E225" s="119"/>
      <c r="F225" s="119"/>
      <c r="G225" s="119"/>
      <c r="H225" s="119"/>
      <c r="I225" s="119"/>
      <c r="J225" s="119"/>
      <c r="K225" s="119"/>
    </row>
    <row r="226" spans="4:11" ht="56.75" customHeight="1" x14ac:dyDescent="0.35">
      <c r="G226" s="120" t="s">
        <v>238</v>
      </c>
      <c r="H226" s="120"/>
      <c r="I226" s="120"/>
      <c r="J226" s="120"/>
      <c r="K226" s="120"/>
    </row>
    <row r="228" spans="4:11" x14ac:dyDescent="0.35">
      <c r="D228" s="130"/>
      <c r="E228" s="130"/>
      <c r="G228" s="121" t="s">
        <v>239</v>
      </c>
      <c r="H228" s="121"/>
      <c r="I228" s="121"/>
      <c r="J228" s="121"/>
      <c r="K228" s="121"/>
    </row>
    <row r="229" spans="4:11" ht="85" customHeight="1" x14ac:dyDescent="0.35">
      <c r="D229" s="130"/>
      <c r="E229" s="130"/>
      <c r="G229" s="121"/>
      <c r="H229" s="121"/>
      <c r="I229" s="121"/>
      <c r="J229" s="121"/>
      <c r="K229" s="121"/>
    </row>
    <row r="230" spans="4:11" x14ac:dyDescent="0.35">
      <c r="D230" s="122"/>
      <c r="E230" s="122"/>
      <c r="F230" s="122"/>
      <c r="G230" s="122"/>
      <c r="H230" s="122"/>
      <c r="I230" s="122"/>
      <c r="J230" s="122"/>
      <c r="K230" s="122"/>
    </row>
  </sheetData>
  <sheetProtection selectLockedCells="1"/>
  <mergeCells count="148">
    <mergeCell ref="D230:K230"/>
    <mergeCell ref="D221:F221"/>
    <mergeCell ref="G221:K221"/>
    <mergeCell ref="D222:K222"/>
    <mergeCell ref="D223:K223"/>
    <mergeCell ref="D224:K224"/>
    <mergeCell ref="D225:K225"/>
    <mergeCell ref="G226:K226"/>
    <mergeCell ref="D228:E229"/>
    <mergeCell ref="G228:K229"/>
    <mergeCell ref="G215:K215"/>
    <mergeCell ref="D215:F215"/>
    <mergeCell ref="G216:K216"/>
    <mergeCell ref="D216:F216"/>
    <mergeCell ref="D217:F217"/>
    <mergeCell ref="D218:K218"/>
    <mergeCell ref="D219:F219"/>
    <mergeCell ref="G219:K219"/>
    <mergeCell ref="D220:F220"/>
    <mergeCell ref="G220:K220"/>
    <mergeCell ref="G208:K208"/>
    <mergeCell ref="D208:F208"/>
    <mergeCell ref="G209:K209"/>
    <mergeCell ref="D209:F209"/>
    <mergeCell ref="D210:K210"/>
    <mergeCell ref="D212:K212"/>
    <mergeCell ref="G213:K213"/>
    <mergeCell ref="D213:F213"/>
    <mergeCell ref="G214:K214"/>
    <mergeCell ref="D214:F214"/>
    <mergeCell ref="D197:F197"/>
    <mergeCell ref="D199:F199"/>
    <mergeCell ref="D204:F204"/>
    <mergeCell ref="G205:K205"/>
    <mergeCell ref="D205:F205"/>
    <mergeCell ref="G206:K206"/>
    <mergeCell ref="D206:F206"/>
    <mergeCell ref="G207:K207"/>
    <mergeCell ref="D207:F207"/>
    <mergeCell ref="D179:F179"/>
    <mergeCell ref="D180:F180"/>
    <mergeCell ref="D182:F182"/>
    <mergeCell ref="D183:J183"/>
    <mergeCell ref="D185:F185"/>
    <mergeCell ref="D186:J186"/>
    <mergeCell ref="D189:F189"/>
    <mergeCell ref="D192:F192"/>
    <mergeCell ref="D194:F194"/>
    <mergeCell ref="D162:J162"/>
    <mergeCell ref="D164:F164"/>
    <mergeCell ref="D165:J165"/>
    <mergeCell ref="D168:F168"/>
    <mergeCell ref="D169:F169"/>
    <mergeCell ref="D171:F171"/>
    <mergeCell ref="D172:J172"/>
    <mergeCell ref="D174:F174"/>
    <mergeCell ref="D175:J175"/>
    <mergeCell ref="G150:K150"/>
    <mergeCell ref="D150:F150"/>
    <mergeCell ref="G151:K151"/>
    <mergeCell ref="D151:F151"/>
    <mergeCell ref="D152:F152"/>
    <mergeCell ref="D155:F155"/>
    <mergeCell ref="D156:F156"/>
    <mergeCell ref="D159:F159"/>
    <mergeCell ref="D161:F161"/>
    <mergeCell ref="D138:F138"/>
    <mergeCell ref="D139:F139"/>
    <mergeCell ref="D141:F141"/>
    <mergeCell ref="D146:F146"/>
    <mergeCell ref="G147:K147"/>
    <mergeCell ref="D147:F147"/>
    <mergeCell ref="G148:K148"/>
    <mergeCell ref="D148:F148"/>
    <mergeCell ref="G149:K149"/>
    <mergeCell ref="D149:F149"/>
    <mergeCell ref="D118:F118"/>
    <mergeCell ref="D120:F120"/>
    <mergeCell ref="D122:F122"/>
    <mergeCell ref="D124:F124"/>
    <mergeCell ref="D126:F126"/>
    <mergeCell ref="D128:F128"/>
    <mergeCell ref="D130:F130"/>
    <mergeCell ref="D132:F132"/>
    <mergeCell ref="D134:F134"/>
    <mergeCell ref="D99:J99"/>
    <mergeCell ref="D102:F102"/>
    <mergeCell ref="D104:F104"/>
    <mergeCell ref="D106:F106"/>
    <mergeCell ref="D108:F108"/>
    <mergeCell ref="D110:F110"/>
    <mergeCell ref="D112:F112"/>
    <mergeCell ref="D114:F114"/>
    <mergeCell ref="D116:F116"/>
    <mergeCell ref="D83:F83"/>
    <mergeCell ref="D84:F84"/>
    <mergeCell ref="D86:F86"/>
    <mergeCell ref="D87:J87"/>
    <mergeCell ref="D92:F92"/>
    <mergeCell ref="D93:F93"/>
    <mergeCell ref="D95:F95"/>
    <mergeCell ref="D96:J96"/>
    <mergeCell ref="D98:F98"/>
    <mergeCell ref="D68:J68"/>
    <mergeCell ref="D70:F70"/>
    <mergeCell ref="D71:J71"/>
    <mergeCell ref="D73:F73"/>
    <mergeCell ref="D74:J74"/>
    <mergeCell ref="D76:F76"/>
    <mergeCell ref="D77:J77"/>
    <mergeCell ref="D79:F79"/>
    <mergeCell ref="D80:J80"/>
    <mergeCell ref="D53:J53"/>
    <mergeCell ref="D55:F55"/>
    <mergeCell ref="D56:J56"/>
    <mergeCell ref="D58:F58"/>
    <mergeCell ref="D59:J59"/>
    <mergeCell ref="D61:F61"/>
    <mergeCell ref="D62:J62"/>
    <mergeCell ref="D65:F65"/>
    <mergeCell ref="D67:F67"/>
    <mergeCell ref="D40:F40"/>
    <mergeCell ref="D41:F41"/>
    <mergeCell ref="D43:F43"/>
    <mergeCell ref="D44:J44"/>
    <mergeCell ref="D46:F46"/>
    <mergeCell ref="D47:J47"/>
    <mergeCell ref="D49:F49"/>
    <mergeCell ref="D50:J50"/>
    <mergeCell ref="D52:F52"/>
    <mergeCell ref="D22:J22"/>
    <mergeCell ref="D26:F26"/>
    <mergeCell ref="D27:F27"/>
    <mergeCell ref="D29:F29"/>
    <mergeCell ref="D30:J30"/>
    <mergeCell ref="D32:F32"/>
    <mergeCell ref="D33:J33"/>
    <mergeCell ref="D35:F35"/>
    <mergeCell ref="D36:J36"/>
    <mergeCell ref="D3:F3"/>
    <mergeCell ref="D4:F4"/>
    <mergeCell ref="D9:F9"/>
    <mergeCell ref="D10:F10"/>
    <mergeCell ref="D14:F14"/>
    <mergeCell ref="D17:F17"/>
    <mergeCell ref="D18:F18"/>
    <mergeCell ref="D19:F19"/>
    <mergeCell ref="D21:F21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&amp;LRÉNOVATION CAF LOIRE ATLANTIQUE
22 rue de Malville - 44937 NANTES CEDEX 9&amp;RDPGF - Lot n°5 PEINTURE - SOLS SOUPLES 
DCE - Edition du 31/10/2025</oddHeader>
    <oddFooter>&amp;CEdition du 31/10/2025&amp;RPage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37" t="s">
        <v>240</v>
      </c>
      <c r="AA1" s="7">
        <f>IF(DPGF!G221&lt;&gt;"",DPGF!G221,"0")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41" t="s">
        <v>241</v>
      </c>
      <c r="B3" s="40" t="s">
        <v>242</v>
      </c>
      <c r="C3" s="123" t="s">
        <v>267</v>
      </c>
      <c r="D3" s="123"/>
      <c r="E3" s="123"/>
      <c r="F3" s="123"/>
      <c r="G3" s="123"/>
      <c r="H3" s="123"/>
      <c r="I3" s="123"/>
      <c r="J3" s="123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41" t="s">
        <v>243</v>
      </c>
      <c r="B5" s="40" t="s">
        <v>244</v>
      </c>
      <c r="C5" s="123" t="s">
        <v>268</v>
      </c>
      <c r="D5" s="123"/>
      <c r="E5" s="123"/>
      <c r="F5" s="123"/>
      <c r="G5" s="123"/>
      <c r="H5" s="123"/>
      <c r="I5" s="123"/>
      <c r="J5" s="123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41" t="s">
        <v>253</v>
      </c>
      <c r="B7" s="40" t="s">
        <v>254</v>
      </c>
      <c r="C7" s="42"/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41" t="s">
        <v>255</v>
      </c>
      <c r="B9" s="40" t="s">
        <v>256</v>
      </c>
      <c r="C9" s="42" t="s">
        <v>42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41" t="s">
        <v>245</v>
      </c>
      <c r="B11" s="40" t="s">
        <v>246</v>
      </c>
      <c r="C11" s="123" t="s">
        <v>43</v>
      </c>
      <c r="D11" s="123"/>
      <c r="E11" s="123"/>
      <c r="F11" s="123"/>
      <c r="G11" s="123"/>
      <c r="H11" s="123"/>
      <c r="I11" s="123"/>
      <c r="J11" s="123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41" t="s">
        <v>257</v>
      </c>
      <c r="B13" s="40" t="s">
        <v>258</v>
      </c>
      <c r="C13" s="42" t="s">
        <v>269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41" t="s">
        <v>259</v>
      </c>
      <c r="B15" s="40" t="s">
        <v>260</v>
      </c>
      <c r="C15" s="42" t="s">
        <v>270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41" t="s">
        <v>261</v>
      </c>
      <c r="B17" s="40" t="s">
        <v>262</v>
      </c>
      <c r="C17" s="42"/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43">
        <v>0.2</v>
      </c>
      <c r="E19" s="44" t="s">
        <v>263</v>
      </c>
      <c r="AA19" s="7">
        <f>INT((AA5-AA18*100)/10)</f>
        <v>0</v>
      </c>
    </row>
    <row r="20" spans="1:27" ht="12.75" customHeight="1" x14ac:dyDescent="0.35">
      <c r="C20" s="45">
        <v>5.5E-2</v>
      </c>
      <c r="E20" s="44" t="s">
        <v>264</v>
      </c>
      <c r="AA20" s="7">
        <f>AA5-AA18*100-AA19*10</f>
        <v>0</v>
      </c>
    </row>
    <row r="21" spans="1:27" ht="12.75" customHeight="1" x14ac:dyDescent="0.35">
      <c r="C21" s="45">
        <v>0</v>
      </c>
      <c r="E21" s="44" t="s">
        <v>265</v>
      </c>
      <c r="AA21" s="7">
        <f>INT(AA6/10)</f>
        <v>0</v>
      </c>
    </row>
    <row r="22" spans="1:27" ht="12.75" customHeight="1" x14ac:dyDescent="0.35">
      <c r="C22" s="46">
        <v>0</v>
      </c>
      <c r="E22" s="44" t="s">
        <v>266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41" t="s">
        <v>247</v>
      </c>
      <c r="B24" s="40" t="s">
        <v>248</v>
      </c>
      <c r="C24" s="123" t="s">
        <v>271</v>
      </c>
      <c r="D24" s="123"/>
      <c r="E24" s="123"/>
      <c r="F24" s="123"/>
      <c r="G24" s="123"/>
      <c r="H24" s="123"/>
      <c r="I24" s="123"/>
      <c r="J24" s="123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41" t="s">
        <v>249</v>
      </c>
      <c r="B26" s="40" t="s">
        <v>250</v>
      </c>
      <c r="C26" s="123" t="s">
        <v>272</v>
      </c>
      <c r="D26" s="123"/>
      <c r="E26" s="123"/>
      <c r="F26" s="123"/>
      <c r="G26" s="123"/>
      <c r="H26" s="123"/>
      <c r="I26" s="123"/>
      <c r="J26" s="123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41" t="s">
        <v>251</v>
      </c>
      <c r="B28" s="40" t="s">
        <v>252</v>
      </c>
      <c r="C28" s="123"/>
      <c r="D28" s="123"/>
      <c r="E28" s="123"/>
      <c r="F28" s="123"/>
      <c r="G28" s="123"/>
      <c r="H28" s="123"/>
      <c r="I28" s="123"/>
      <c r="J28" s="123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273</v>
      </c>
      <c r="B1" s="7" t="s">
        <v>274</v>
      </c>
    </row>
    <row r="2" spans="1:3" x14ac:dyDescent="0.35">
      <c r="A2" s="7" t="s">
        <v>275</v>
      </c>
      <c r="B2" s="7" t="s">
        <v>267</v>
      </c>
    </row>
    <row r="3" spans="1:3" x14ac:dyDescent="0.35">
      <c r="A3" s="7" t="s">
        <v>276</v>
      </c>
      <c r="B3" s="7">
        <v>1</v>
      </c>
    </row>
    <row r="4" spans="1:3" x14ac:dyDescent="0.35">
      <c r="A4" s="7" t="s">
        <v>277</v>
      </c>
      <c r="B4" s="7">
        <v>0</v>
      </c>
    </row>
    <row r="5" spans="1:3" x14ac:dyDescent="0.35">
      <c r="A5" s="7" t="s">
        <v>278</v>
      </c>
      <c r="B5" s="7">
        <v>0</v>
      </c>
    </row>
    <row r="6" spans="1:3" x14ac:dyDescent="0.35">
      <c r="A6" s="7" t="s">
        <v>279</v>
      </c>
      <c r="B6" s="7">
        <v>1</v>
      </c>
    </row>
    <row r="7" spans="1:3" x14ac:dyDescent="0.35">
      <c r="A7" s="7" t="s">
        <v>280</v>
      </c>
      <c r="B7" s="7">
        <v>1</v>
      </c>
    </row>
    <row r="8" spans="1:3" x14ac:dyDescent="0.35">
      <c r="A8" s="7" t="s">
        <v>281</v>
      </c>
      <c r="B8" s="7">
        <v>0</v>
      </c>
    </row>
    <row r="9" spans="1:3" x14ac:dyDescent="0.35">
      <c r="A9" s="7" t="s">
        <v>282</v>
      </c>
      <c r="B9" s="7">
        <v>0</v>
      </c>
    </row>
    <row r="10" spans="1:3" x14ac:dyDescent="0.35">
      <c r="A10" s="7" t="s">
        <v>283</v>
      </c>
      <c r="C10" s="7" t="s">
        <v>284</v>
      </c>
    </row>
    <row r="11" spans="1:3" x14ac:dyDescent="0.35">
      <c r="A11" s="7" t="s">
        <v>285</v>
      </c>
      <c r="B11" s="7">
        <v>0</v>
      </c>
    </row>
    <row r="12" spans="1:3" x14ac:dyDescent="0.35">
      <c r="A12" s="7" t="s">
        <v>286</v>
      </c>
      <c r="B12" s="7" t="s">
        <v>287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7265625" defaultRowHeight="12.75" customHeight="1" x14ac:dyDescent="0.35"/>
  <cols>
    <col min="1" max="1" width="6.7265625" customWidth="1"/>
    <col min="2" max="2" width="35" customWidth="1"/>
    <col min="3" max="10" width="11.453125" customWidth="1"/>
  </cols>
  <sheetData>
    <row r="2" spans="1:10" ht="12.75" customHeight="1" x14ac:dyDescent="0.35">
      <c r="B2" s="124" t="s">
        <v>288</v>
      </c>
      <c r="C2" s="124"/>
      <c r="D2" s="124"/>
      <c r="E2" s="124"/>
      <c r="F2" s="124"/>
      <c r="G2" s="124"/>
      <c r="H2" s="124"/>
      <c r="I2" s="124"/>
      <c r="J2" s="124"/>
    </row>
    <row r="4" spans="1:10" ht="12.75" customHeight="1" x14ac:dyDescent="0.35">
      <c r="A4" s="41" t="s">
        <v>241</v>
      </c>
      <c r="B4" s="40" t="s">
        <v>289</v>
      </c>
      <c r="C4" s="125"/>
      <c r="D4" s="125"/>
      <c r="E4" s="125"/>
      <c r="F4" s="125"/>
      <c r="G4" s="125"/>
      <c r="H4" s="125"/>
      <c r="I4" s="125"/>
      <c r="J4" s="125"/>
    </row>
    <row r="6" spans="1:10" ht="12.75" customHeight="1" x14ac:dyDescent="0.35">
      <c r="A6" s="41" t="s">
        <v>243</v>
      </c>
      <c r="B6" s="40" t="s">
        <v>290</v>
      </c>
      <c r="C6" s="125"/>
      <c r="D6" s="125"/>
      <c r="E6" s="125"/>
      <c r="F6" s="125"/>
      <c r="G6" s="125"/>
      <c r="H6" s="125"/>
      <c r="I6" s="125"/>
      <c r="J6" s="125"/>
    </row>
    <row r="8" spans="1:10" ht="12.75" customHeight="1" x14ac:dyDescent="0.35">
      <c r="A8" s="41" t="s">
        <v>253</v>
      </c>
      <c r="B8" s="40" t="s">
        <v>291</v>
      </c>
      <c r="C8" s="125"/>
      <c r="D8" s="125"/>
      <c r="E8" s="125"/>
      <c r="F8" s="125"/>
      <c r="G8" s="125"/>
      <c r="H8" s="125"/>
      <c r="I8" s="125"/>
      <c r="J8" s="125"/>
    </row>
    <row r="10" spans="1:10" ht="12.75" customHeight="1" x14ac:dyDescent="0.35">
      <c r="A10" s="41" t="s">
        <v>255</v>
      </c>
      <c r="B10" s="40" t="s">
        <v>292</v>
      </c>
      <c r="C10" s="126"/>
      <c r="D10" s="126"/>
      <c r="E10" s="126"/>
      <c r="F10" s="126"/>
      <c r="G10" s="126"/>
      <c r="H10" s="126"/>
      <c r="I10" s="126"/>
      <c r="J10" s="126"/>
    </row>
    <row r="12" spans="1:10" ht="12.75" customHeight="1" x14ac:dyDescent="0.35">
      <c r="A12" s="41" t="s">
        <v>245</v>
      </c>
      <c r="B12" s="40" t="s">
        <v>293</v>
      </c>
      <c r="C12" s="125"/>
      <c r="D12" s="125"/>
      <c r="E12" s="125"/>
      <c r="F12" s="125"/>
      <c r="G12" s="125"/>
      <c r="H12" s="125"/>
      <c r="I12" s="125"/>
      <c r="J12" s="125"/>
    </row>
    <row r="14" spans="1:10" ht="12.75" customHeight="1" x14ac:dyDescent="0.35">
      <c r="A14" s="41" t="s">
        <v>257</v>
      </c>
      <c r="B14" s="40" t="s">
        <v>294</v>
      </c>
      <c r="C14" s="125"/>
      <c r="D14" s="125"/>
      <c r="E14" s="125"/>
      <c r="F14" s="125"/>
      <c r="G14" s="125"/>
      <c r="H14" s="125"/>
      <c r="I14" s="125"/>
      <c r="J14" s="125"/>
    </row>
    <row r="16" spans="1:10" ht="12.75" customHeight="1" x14ac:dyDescent="0.35">
      <c r="A16" s="41" t="s">
        <v>259</v>
      </c>
      <c r="B16" s="40" t="s">
        <v>295</v>
      </c>
      <c r="C16" s="125"/>
      <c r="D16" s="125"/>
      <c r="E16" s="125"/>
      <c r="F16" s="125"/>
      <c r="G16" s="125"/>
      <c r="H16" s="125"/>
      <c r="I16" s="125"/>
      <c r="J16" s="125"/>
    </row>
    <row r="18" spans="1:10" ht="12.75" customHeight="1" x14ac:dyDescent="0.35">
      <c r="A18" s="41" t="s">
        <v>261</v>
      </c>
      <c r="B18" s="40" t="s">
        <v>296</v>
      </c>
      <c r="C18" s="127"/>
      <c r="D18" s="127"/>
      <c r="E18" s="127"/>
      <c r="F18" s="127"/>
      <c r="G18" s="127"/>
      <c r="H18" s="127"/>
      <c r="I18" s="127"/>
      <c r="J18" s="127"/>
    </row>
    <row r="20" spans="1:10" ht="12.75" customHeight="1" x14ac:dyDescent="0.35">
      <c r="A20" s="41" t="s">
        <v>297</v>
      </c>
      <c r="B20" s="40" t="s">
        <v>298</v>
      </c>
      <c r="C20" s="127"/>
      <c r="D20" s="127"/>
      <c r="E20" s="127"/>
      <c r="F20" s="127"/>
      <c r="G20" s="127"/>
      <c r="H20" s="127"/>
      <c r="I20" s="127"/>
      <c r="J20" s="127"/>
    </row>
    <row r="22" spans="1:10" ht="12.75" customHeight="1" x14ac:dyDescent="0.35">
      <c r="A22" s="41" t="s">
        <v>247</v>
      </c>
      <c r="B22" s="40" t="s">
        <v>299</v>
      </c>
      <c r="C22" s="127"/>
      <c r="D22" s="127"/>
      <c r="E22" s="127"/>
      <c r="F22" s="127"/>
      <c r="G22" s="127"/>
      <c r="H22" s="127"/>
      <c r="I22" s="127"/>
      <c r="J22" s="127"/>
    </row>
    <row r="24" spans="1:10" ht="12.75" customHeight="1" x14ac:dyDescent="0.35">
      <c r="A24" s="41" t="s">
        <v>249</v>
      </c>
      <c r="B24" s="40" t="s">
        <v>300</v>
      </c>
      <c r="C24" s="125"/>
      <c r="D24" s="125"/>
      <c r="E24" s="125"/>
      <c r="F24" s="125"/>
      <c r="G24" s="125"/>
      <c r="H24" s="125"/>
      <c r="I24" s="125"/>
      <c r="J24" s="125"/>
    </row>
    <row r="28" spans="1:10" ht="60" customHeight="1" x14ac:dyDescent="0.35">
      <c r="A28" s="41" t="s">
        <v>251</v>
      </c>
      <c r="B28" s="40" t="s">
        <v>301</v>
      </c>
      <c r="C28" s="125"/>
      <c r="D28" s="125"/>
      <c r="E28" s="125"/>
      <c r="F28" s="125"/>
      <c r="G28" s="125"/>
      <c r="H28" s="125"/>
      <c r="I28" s="125"/>
      <c r="J28" s="125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7265625" defaultRowHeight="12.75" customHeight="1" x14ac:dyDescent="0.35"/>
  <cols>
    <col min="1" max="1" width="6.7265625" customWidth="1"/>
    <col min="2" max="2" width="68.1796875" customWidth="1"/>
    <col min="3" max="6" width="15.54296875" customWidth="1"/>
  </cols>
  <sheetData>
    <row r="2" spans="2:6" ht="16.25" customHeight="1" x14ac:dyDescent="0.35">
      <c r="B2" s="128" t="s">
        <v>302</v>
      </c>
      <c r="C2" s="128"/>
      <c r="D2" s="128"/>
      <c r="E2" s="128"/>
      <c r="F2" s="128"/>
    </row>
    <row r="4" spans="2:6" ht="12.75" customHeight="1" x14ac:dyDescent="0.35">
      <c r="B4" s="47" t="s">
        <v>303</v>
      </c>
      <c r="C4" s="47" t="s">
        <v>62</v>
      </c>
      <c r="D4" s="47" t="s">
        <v>304</v>
      </c>
      <c r="E4" s="47" t="s">
        <v>305</v>
      </c>
      <c r="F4" s="47" t="s">
        <v>306</v>
      </c>
    </row>
    <row r="6" spans="2:6" ht="12.75" customHeight="1" x14ac:dyDescent="0.35">
      <c r="B6" s="48"/>
      <c r="C6" s="49"/>
      <c r="D6" s="50"/>
      <c r="E6" s="51"/>
      <c r="F6" s="52" t="str">
        <f>IF(AND(E6= "",D6= ""), "", ROUND(ROUND(E6, 2) * ROUND(D6, 3), 2))</f>
        <v/>
      </c>
    </row>
    <row r="8" spans="2:6" ht="12.75" customHeight="1" x14ac:dyDescent="0.35">
      <c r="B8" s="48"/>
      <c r="C8" s="49"/>
      <c r="D8" s="50"/>
      <c r="E8" s="51"/>
      <c r="F8" s="52" t="str">
        <f>IF(AND(E8= "",D8= ""), "", ROUND(ROUND(E8, 2) * ROUND(D8, 3), 2))</f>
        <v/>
      </c>
    </row>
    <row r="10" spans="2:6" ht="12.75" customHeight="1" x14ac:dyDescent="0.35">
      <c r="B10" s="48"/>
      <c r="C10" s="49"/>
      <c r="D10" s="50"/>
      <c r="E10" s="51"/>
      <c r="F10" s="52" t="str">
        <f>IF(AND(E10= "",D10= ""), "", ROUND(ROUND(E10, 2) * ROUND(D10, 3), 2))</f>
        <v/>
      </c>
    </row>
    <row r="12" spans="2:6" ht="12.75" customHeight="1" x14ac:dyDescent="0.35">
      <c r="B12" s="48"/>
      <c r="C12" s="49"/>
      <c r="D12" s="50"/>
      <c r="E12" s="51"/>
      <c r="F12" s="52" t="str">
        <f>IF(AND(E12= "",D12= ""), "", ROUND(ROUND(E12, 2) * ROUND(D12, 3), 2))</f>
        <v/>
      </c>
    </row>
    <row r="14" spans="2:6" ht="12.75" customHeight="1" x14ac:dyDescent="0.35">
      <c r="B14" s="48"/>
      <c r="C14" s="49"/>
      <c r="D14" s="50"/>
      <c r="E14" s="51"/>
      <c r="F14" s="52" t="str">
        <f>IF(AND(E14= "",D14= ""), "", ROUND(ROUND(E14, 2) * ROUND(D14, 3), 2))</f>
        <v/>
      </c>
    </row>
    <row r="16" spans="2:6" ht="12.75" customHeight="1" x14ac:dyDescent="0.35">
      <c r="B16" s="48"/>
      <c r="C16" s="49"/>
      <c r="D16" s="50"/>
      <c r="E16" s="51"/>
      <c r="F16" s="52" t="str">
        <f>IF(AND(E16= "",D16= ""), "", ROUND(ROUND(E16, 2) * ROUND(D16, 3), 2))</f>
        <v/>
      </c>
    </row>
    <row r="18" spans="2:6" ht="12.75" customHeight="1" x14ac:dyDescent="0.35">
      <c r="B18" s="48"/>
      <c r="C18" s="49"/>
      <c r="D18" s="50"/>
      <c r="E18" s="51"/>
      <c r="F18" s="52" t="str">
        <f>IF(AND(E18= "",D18= ""), "", ROUND(ROUND(E18, 2) * ROUND(D18, 3), 2))</f>
        <v/>
      </c>
    </row>
    <row r="20" spans="2:6" ht="12.75" customHeight="1" x14ac:dyDescent="0.35">
      <c r="B20" s="48"/>
      <c r="C20" s="49"/>
      <c r="D20" s="50"/>
      <c r="E20" s="51"/>
      <c r="F20" s="52" t="str">
        <f>IF(AND(E20= "",D20= ""), "", ROUND(ROUND(E20, 2) * ROUND(D20, 3), 2))</f>
        <v/>
      </c>
    </row>
    <row r="22" spans="2:6" ht="12.75" customHeight="1" x14ac:dyDescent="0.35">
      <c r="B22" s="48"/>
      <c r="C22" s="49"/>
      <c r="D22" s="50"/>
      <c r="E22" s="51"/>
      <c r="F22" s="52" t="str">
        <f>IF(AND(E22= "",D22= ""), "", ROUND(ROUND(E22, 2) * ROUND(D22, 3), 2))</f>
        <v/>
      </c>
    </row>
    <row r="24" spans="2:6" ht="12.75" customHeight="1" x14ac:dyDescent="0.35">
      <c r="B24" s="48"/>
      <c r="C24" s="49"/>
      <c r="D24" s="50"/>
      <c r="E24" s="51"/>
      <c r="F24" s="52" t="str">
        <f>IF(AND(E24= "",D24= ""), "", ROUND(ROUND(E24, 2) * ROUND(D24, 3), 2))</f>
        <v/>
      </c>
    </row>
    <row r="26" spans="2:6" ht="12.75" customHeight="1" x14ac:dyDescent="0.35">
      <c r="B26" s="48"/>
      <c r="C26" s="49"/>
      <c r="D26" s="50"/>
      <c r="E26" s="51"/>
      <c r="F26" s="52" t="str">
        <f>IF(AND(E26= "",D26= ""), "", ROUND(ROUND(E26, 2) * ROUND(D26, 3), 2))</f>
        <v/>
      </c>
    </row>
    <row r="28" spans="2:6" ht="12.75" customHeight="1" x14ac:dyDescent="0.35">
      <c r="B28" s="48"/>
      <c r="C28" s="49"/>
      <c r="D28" s="50"/>
      <c r="E28" s="51"/>
      <c r="F28" s="52" t="str">
        <f>IF(AND(E28= "",D28= ""), "", ROUND(ROUND(E28, 2) * ROUND(D28, 3), 2))</f>
        <v/>
      </c>
    </row>
    <row r="30" spans="2:6" ht="12.75" customHeight="1" x14ac:dyDescent="0.35">
      <c r="B30" s="48"/>
      <c r="C30" s="49"/>
      <c r="D30" s="50"/>
      <c r="E30" s="51"/>
      <c r="F30" s="52" t="str">
        <f>IF(AND(E30= "",D30= ""), "", ROUND(ROUND(E30, 2) * ROUND(D30, 3), 2))</f>
        <v/>
      </c>
    </row>
    <row r="32" spans="2:6" ht="12.75" customHeight="1" x14ac:dyDescent="0.35">
      <c r="B32" s="48"/>
      <c r="C32" s="49"/>
      <c r="D32" s="50"/>
      <c r="E32" s="51"/>
      <c r="F32" s="52" t="str">
        <f>IF(AND(E32= "",D32= ""), "", ROUND(ROUND(E32, 2) * ROUND(D32, 3), 2))</f>
        <v/>
      </c>
    </row>
    <row r="34" spans="2:6" ht="12.75" customHeight="1" x14ac:dyDescent="0.35">
      <c r="B34" s="48"/>
      <c r="C34" s="49"/>
      <c r="D34" s="50"/>
      <c r="E34" s="51"/>
      <c r="F34" s="52" t="str">
        <f>IF(AND(E34= "",D34= ""), "", ROUND(ROUND(E34, 2) * ROUND(D34, 3), 2))</f>
        <v/>
      </c>
    </row>
    <row r="36" spans="2:6" ht="12.75" customHeight="1" x14ac:dyDescent="0.35">
      <c r="B36" s="48"/>
      <c r="C36" s="49"/>
      <c r="D36" s="50"/>
      <c r="E36" s="51"/>
      <c r="F36" s="52" t="str">
        <f>IF(AND(E36= "",D36= ""), "", ROUND(ROUND(E36, 2) * ROUND(D36, 3), 2))</f>
        <v/>
      </c>
    </row>
    <row r="38" spans="2:6" ht="12.75" customHeight="1" x14ac:dyDescent="0.35">
      <c r="B38" s="48"/>
      <c r="C38" s="49"/>
      <c r="D38" s="50"/>
      <c r="E38" s="51"/>
      <c r="F38" s="52" t="str">
        <f>IF(AND(E38= "",D38= ""), "", ROUND(ROUND(E38, 2) * ROUND(D38, 3), 2))</f>
        <v/>
      </c>
    </row>
    <row r="40" spans="2:6" ht="12.75" customHeight="1" x14ac:dyDescent="0.35">
      <c r="B40" s="48"/>
      <c r="C40" s="49"/>
      <c r="D40" s="50"/>
      <c r="E40" s="51"/>
      <c r="F40" s="52" t="str">
        <f>IF(AND(E40= "",D40= ""), "", ROUND(ROUND(E40, 2) * ROUND(D40, 3), 2))</f>
        <v/>
      </c>
    </row>
    <row r="42" spans="2:6" ht="12.75" customHeight="1" x14ac:dyDescent="0.35">
      <c r="B42" s="48"/>
      <c r="C42" s="49"/>
      <c r="D42" s="50"/>
      <c r="E42" s="51"/>
      <c r="F42" s="52" t="str">
        <f>IF(AND(E42= "",D42= ""), "", ROUND(ROUND(E42, 2) * ROUND(D42, 3), 2))</f>
        <v/>
      </c>
    </row>
    <row r="44" spans="2:6" ht="12.75" customHeight="1" x14ac:dyDescent="0.35">
      <c r="B44" s="48"/>
      <c r="C44" s="49"/>
      <c r="D44" s="50"/>
      <c r="E44" s="51"/>
      <c r="F44" s="52" t="str">
        <f>IF(AND(E44= "",D44= ""), "", ROUND(ROUND(E44, 2) * ROUND(D44, 3), 2))</f>
        <v/>
      </c>
    </row>
    <row r="46" spans="2:6" ht="12.75" customHeight="1" x14ac:dyDescent="0.35">
      <c r="B46" s="48"/>
      <c r="C46" s="49"/>
      <c r="D46" s="50"/>
      <c r="E46" s="51"/>
      <c r="F46" s="52" t="str">
        <f>IF(AND(E46= "",D46= ""), "", ROUND(ROUND(E46, 2) * ROUND(D46, 3), 2))</f>
        <v/>
      </c>
    </row>
    <row r="48" spans="2:6" ht="12.75" customHeight="1" x14ac:dyDescent="0.35">
      <c r="B48" s="48"/>
      <c r="C48" s="49"/>
      <c r="D48" s="50"/>
      <c r="E48" s="51"/>
      <c r="F48" s="52" t="str">
        <f>IF(AND(E48= "",D48= ""), "", ROUND(ROUND(E48, 2) * ROUND(D48, 3), 2))</f>
        <v/>
      </c>
    </row>
    <row r="50" spans="2:6" ht="12.75" customHeight="1" x14ac:dyDescent="0.35">
      <c r="B50" s="48"/>
      <c r="C50" s="49"/>
      <c r="D50" s="50"/>
      <c r="E50" s="51"/>
      <c r="F50" s="52" t="str">
        <f>IF(AND(E50= "",D50= ""), "", ROUND(ROUND(E50, 2) * ROUND(D50, 3), 2))</f>
        <v/>
      </c>
    </row>
    <row r="52" spans="2:6" ht="12.75" customHeight="1" x14ac:dyDescent="0.35">
      <c r="B52" s="48"/>
      <c r="C52" s="49"/>
      <c r="D52" s="50"/>
      <c r="E52" s="51"/>
      <c r="F52" s="52" t="str">
        <f>IF(AND(E52= "",D52= ""), "", ROUND(ROUND(E52, 2) * ROUND(D52, 3), 2))</f>
        <v/>
      </c>
    </row>
    <row r="54" spans="2:6" ht="12.75" customHeight="1" x14ac:dyDescent="0.35">
      <c r="B54" s="48"/>
      <c r="C54" s="49"/>
      <c r="D54" s="50"/>
      <c r="E54" s="51"/>
      <c r="F54" s="52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Jean-Damien BRAULT</dc:creator>
  <cp:lastModifiedBy>Jean-Damien  BRAULT</cp:lastModifiedBy>
  <dcterms:created xsi:type="dcterms:W3CDTF">2025-10-30T09:57:35Z</dcterms:created>
  <dcterms:modified xsi:type="dcterms:W3CDTF">2025-10-30T10:15:56Z</dcterms:modified>
</cp:coreProperties>
</file>